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대상인원 (2017)" sheetId="5" r:id="rId2"/>
    <sheet name="Sheet2" sheetId="2" r:id="rId3"/>
    <sheet name="Sheet3" sheetId="3" r:id="rId4"/>
  </sheets>
  <definedNames>
    <definedName name="_xlnm.Print_Area" localSheetId="1">'대상인원 (2017)'!$A$1:$O$21</definedName>
    <definedName name="_xlnm.Print_Area" localSheetId="0">일정표!$A$1:$I$48</definedName>
  </definedNames>
  <calcPr calcId="125725"/>
</workbook>
</file>

<file path=xl/calcChain.xml><?xml version="1.0" encoding="utf-8"?>
<calcChain xmlns="http://schemas.openxmlformats.org/spreadsheetml/2006/main">
  <c r="H32" i="4"/>
  <c r="H14"/>
  <c r="H4"/>
  <c r="C5" i="5"/>
  <c r="I37" i="4"/>
  <c r="K25" i="5" l="1"/>
  <c r="E6"/>
  <c r="E7"/>
  <c r="E8"/>
  <c r="E9"/>
  <c r="E10"/>
  <c r="E11"/>
  <c r="E12"/>
  <c r="E13"/>
  <c r="E14"/>
  <c r="N23"/>
  <c r="F23"/>
  <c r="D5" l="1"/>
  <c r="G5"/>
  <c r="H5"/>
  <c r="L5"/>
  <c r="M5"/>
  <c r="K23"/>
  <c r="J23"/>
  <c r="N21"/>
  <c r="I21"/>
  <c r="J21" s="1"/>
  <c r="E21"/>
  <c r="N20"/>
  <c r="I20"/>
  <c r="J20" s="1"/>
  <c r="E20"/>
  <c r="F20" s="1"/>
  <c r="N19"/>
  <c r="I19"/>
  <c r="E19"/>
  <c r="N18"/>
  <c r="I18"/>
  <c r="J18" s="1"/>
  <c r="E18"/>
  <c r="T17"/>
  <c r="N17"/>
  <c r="I17"/>
  <c r="E17"/>
  <c r="N16"/>
  <c r="I16"/>
  <c r="E16"/>
  <c r="N15"/>
  <c r="Q17" s="1"/>
  <c r="I15"/>
  <c r="E15"/>
  <c r="N14"/>
  <c r="I14"/>
  <c r="N13"/>
  <c r="I13"/>
  <c r="N12"/>
  <c r="I12"/>
  <c r="N11"/>
  <c r="I11"/>
  <c r="N10"/>
  <c r="I10"/>
  <c r="N9"/>
  <c r="I9"/>
  <c r="N8"/>
  <c r="I8"/>
  <c r="J19" s="1"/>
  <c r="N7"/>
  <c r="I7"/>
  <c r="N6"/>
  <c r="I6"/>
  <c r="F21" l="1"/>
  <c r="K19"/>
  <c r="O19" s="1"/>
  <c r="Q19"/>
  <c r="Q13"/>
  <c r="J17"/>
  <c r="Q21"/>
  <c r="J10"/>
  <c r="J12"/>
  <c r="Q9"/>
  <c r="N5"/>
  <c r="N29" s="1"/>
  <c r="E5"/>
  <c r="J15"/>
  <c r="I5"/>
  <c r="J14"/>
  <c r="K21"/>
  <c r="O21" s="1"/>
  <c r="K20"/>
  <c r="O20" s="1"/>
  <c r="K15"/>
  <c r="O15" s="1"/>
  <c r="K10"/>
  <c r="O10" s="1"/>
  <c r="K9"/>
  <c r="O9" s="1"/>
  <c r="K17"/>
  <c r="O17" s="1"/>
  <c r="K18"/>
  <c r="O18" s="1"/>
  <c r="K6"/>
  <c r="O6" s="1"/>
  <c r="K11"/>
  <c r="O11" s="1"/>
  <c r="K7"/>
  <c r="O7" s="1"/>
  <c r="K13"/>
  <c r="O13" s="1"/>
  <c r="K16"/>
  <c r="O16" s="1"/>
  <c r="K8"/>
  <c r="O8" s="1"/>
  <c r="K14"/>
  <c r="O14" s="1"/>
  <c r="F15"/>
  <c r="K12"/>
  <c r="O12" s="1"/>
  <c r="F11"/>
  <c r="F18"/>
  <c r="O5" l="1"/>
  <c r="F5"/>
  <c r="F29" s="1"/>
  <c r="J5"/>
  <c r="J29" s="1"/>
  <c r="K5"/>
  <c r="O23"/>
  <c r="D31" l="1"/>
  <c r="Q29"/>
</calcChain>
</file>

<file path=xl/comments1.xml><?xml version="1.0" encoding="utf-8"?>
<comments xmlns="http://schemas.openxmlformats.org/spreadsheetml/2006/main">
  <authors>
    <author>user</author>
    <author>Windows 사용자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  <comment ref="H21" authorId="1">
      <text>
        <r>
          <rPr>
            <b/>
            <sz val="9"/>
            <color indexed="81"/>
            <rFont val="돋움"/>
            <family val="3"/>
            <charset val="129"/>
          </rPr>
          <t>민방위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기술지원대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명</t>
        </r>
      </text>
    </comment>
  </commentList>
</comments>
</file>

<file path=xl/comments2.xml><?xml version="1.0" encoding="utf-8"?>
<comments xmlns="http://schemas.openxmlformats.org/spreadsheetml/2006/main">
  <authors>
    <author>Windows 사용자</author>
  </authors>
  <commentList>
    <comment ref="H6" authorId="0">
      <text>
        <r>
          <rPr>
            <sz val="9"/>
            <color indexed="81"/>
            <rFont val="돋움"/>
            <family val="3"/>
            <charset val="129"/>
          </rPr>
          <t>유구읍</t>
        </r>
        <r>
          <rPr>
            <sz val="9"/>
            <color indexed="81"/>
            <rFont val="Tahoma"/>
            <family val="2"/>
          </rPr>
          <t xml:space="preserve"> 3
</t>
        </r>
        <r>
          <rPr>
            <sz val="9"/>
            <color indexed="81"/>
            <rFont val="돋움"/>
            <family val="3"/>
            <charset val="129"/>
          </rPr>
          <t>한국도로공사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공주지사</t>
        </r>
        <r>
          <rPr>
            <sz val="9"/>
            <color indexed="81"/>
            <rFont val="Tahoma"/>
            <family val="2"/>
          </rPr>
          <t xml:space="preserve"> 1</t>
        </r>
      </text>
    </comment>
    <comment ref="M6" authorId="0">
      <text>
        <r>
          <rPr>
            <sz val="9"/>
            <color indexed="81"/>
            <rFont val="돋움"/>
            <family val="3"/>
            <charset val="129"/>
          </rPr>
          <t>한국도로공사</t>
        </r>
        <r>
          <rPr>
            <sz val="9"/>
            <color indexed="81"/>
            <rFont val="Tahoma"/>
            <family val="2"/>
          </rPr>
          <t xml:space="preserve"> : 5
</t>
        </r>
        <r>
          <rPr>
            <sz val="9"/>
            <color indexed="81"/>
            <rFont val="돋움"/>
            <family val="3"/>
            <charset val="129"/>
          </rPr>
          <t>유구읍</t>
        </r>
        <r>
          <rPr>
            <sz val="9"/>
            <color indexed="81"/>
            <rFont val="Tahoma"/>
            <family val="2"/>
          </rPr>
          <t xml:space="preserve"> 15
</t>
        </r>
      </text>
    </comment>
    <comment ref="D10" authorId="0">
      <text>
        <r>
          <rPr>
            <b/>
            <sz val="9"/>
            <color indexed="81"/>
            <rFont val="돋움"/>
            <family val="3"/>
            <charset val="129"/>
          </rPr>
          <t>반포면</t>
        </r>
        <r>
          <rPr>
            <b/>
            <sz val="9"/>
            <color indexed="81"/>
            <rFont val="Tahoma"/>
            <family val="2"/>
          </rPr>
          <t xml:space="preserve"> 3
</t>
        </r>
        <r>
          <rPr>
            <b/>
            <sz val="9"/>
            <color indexed="81"/>
            <rFont val="돋움"/>
            <family val="3"/>
            <charset val="129"/>
          </rPr>
          <t>치료감호소</t>
        </r>
        <r>
          <rPr>
            <b/>
            <sz val="9"/>
            <color indexed="81"/>
            <rFont val="Tahoma"/>
            <family val="2"/>
          </rPr>
          <t xml:space="preserve"> 2</t>
        </r>
      </text>
    </comment>
    <comment ref="H10" authorId="0">
      <text>
        <r>
          <rPr>
            <sz val="9"/>
            <color indexed="81"/>
            <rFont val="돋움"/>
            <family val="3"/>
            <charset val="129"/>
          </rPr>
          <t>치료감호소</t>
        </r>
        <r>
          <rPr>
            <sz val="9"/>
            <color indexed="81"/>
            <rFont val="Tahoma"/>
            <family val="2"/>
          </rPr>
          <t xml:space="preserve">  13
</t>
        </r>
        <r>
          <rPr>
            <sz val="9"/>
            <color indexed="81"/>
            <rFont val="돋움"/>
            <family val="3"/>
            <charset val="129"/>
          </rPr>
          <t>반포면</t>
        </r>
        <r>
          <rPr>
            <sz val="9"/>
            <color indexed="81"/>
            <rFont val="Tahoma"/>
            <family val="2"/>
          </rPr>
          <t xml:space="preserve"> 7
</t>
        </r>
        <r>
          <rPr>
            <sz val="9"/>
            <color indexed="81"/>
            <rFont val="돋움"/>
            <family val="3"/>
            <charset val="129"/>
          </rPr>
          <t xml:space="preserve">
</t>
        </r>
      </text>
    </comment>
    <comment ref="M10" authorId="0">
      <text>
        <r>
          <rPr>
            <sz val="9"/>
            <color indexed="81"/>
            <rFont val="돋움"/>
            <family val="3"/>
            <charset val="129"/>
          </rPr>
          <t>치료감호소</t>
        </r>
        <r>
          <rPr>
            <sz val="9"/>
            <color indexed="81"/>
            <rFont val="Tahoma"/>
            <family val="2"/>
          </rPr>
          <t xml:space="preserve"> : 28
</t>
        </r>
        <r>
          <rPr>
            <sz val="9"/>
            <color indexed="81"/>
            <rFont val="돋움"/>
            <family val="3"/>
            <charset val="129"/>
          </rPr>
          <t>반포면</t>
        </r>
        <r>
          <rPr>
            <sz val="9"/>
            <color indexed="81"/>
            <rFont val="Tahoma"/>
            <family val="2"/>
          </rPr>
          <t xml:space="preserve"> : 7</t>
        </r>
      </text>
    </comment>
    <comment ref="D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1,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6,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20</t>
        </r>
      </text>
    </comment>
    <comment ref="M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9,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>
      <text>
        <r>
          <rPr>
            <b/>
            <sz val="9"/>
            <color indexed="81"/>
            <rFont val="돋움"/>
            <family val="3"/>
            <charset val="129"/>
          </rPr>
          <t>공주시청</t>
        </r>
        <r>
          <rPr>
            <b/>
            <sz val="9"/>
            <color indexed="81"/>
            <rFont val="Tahoma"/>
            <family val="2"/>
          </rPr>
          <t xml:space="preserve"> 7, </t>
        </r>
        <r>
          <rPr>
            <b/>
            <sz val="9"/>
            <color indexed="81"/>
            <rFont val="돋움"/>
            <family val="3"/>
            <charset val="129"/>
          </rPr>
          <t>교육대학교</t>
        </r>
        <r>
          <rPr>
            <b/>
            <sz val="9"/>
            <color indexed="81"/>
            <rFont val="Tahoma"/>
            <family val="2"/>
          </rPr>
          <t xml:space="preserve"> 1, </t>
        </r>
        <r>
          <rPr>
            <b/>
            <sz val="9"/>
            <color indexed="81"/>
            <rFont val="돋움"/>
            <family val="3"/>
            <charset val="129"/>
          </rPr>
          <t>중학동</t>
        </r>
        <r>
          <rPr>
            <b/>
            <sz val="9"/>
            <color indexed="81"/>
            <rFont val="Tahoma"/>
            <family val="2"/>
          </rPr>
          <t xml:space="preserve"> 5</t>
        </r>
      </text>
    </comment>
    <comment ref="H16" authorId="0">
      <text>
        <r>
          <rPr>
            <sz val="9"/>
            <color indexed="81"/>
            <rFont val="돋움"/>
            <family val="3"/>
            <charset val="129"/>
          </rPr>
          <t>공주시청</t>
        </r>
        <r>
          <rPr>
            <sz val="9"/>
            <color indexed="81"/>
            <rFont val="Tahoma"/>
            <family val="2"/>
          </rPr>
          <t xml:space="preserve">  23
</t>
        </r>
        <r>
          <rPr>
            <sz val="9"/>
            <color indexed="81"/>
            <rFont val="돋움"/>
            <family val="3"/>
            <charset val="129"/>
          </rPr>
          <t>공주교대</t>
        </r>
        <r>
          <rPr>
            <sz val="9"/>
            <color indexed="81"/>
            <rFont val="Tahoma"/>
            <family val="2"/>
          </rPr>
          <t xml:space="preserve"> 3
</t>
        </r>
        <r>
          <rPr>
            <sz val="9"/>
            <color indexed="81"/>
            <rFont val="돋움"/>
            <family val="3"/>
            <charset val="129"/>
          </rPr>
          <t>중학동</t>
        </r>
        <r>
          <rPr>
            <sz val="9"/>
            <color indexed="81"/>
            <rFont val="Tahoma"/>
            <family val="2"/>
          </rPr>
          <t xml:space="preserve"> 11</t>
        </r>
      </text>
    </comment>
    <comment ref="M16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공주시청</t>
        </r>
        <r>
          <rPr>
            <sz val="9"/>
            <color indexed="81"/>
            <rFont val="Tahoma"/>
            <family val="2"/>
          </rPr>
          <t xml:space="preserve">: 64
</t>
        </r>
        <r>
          <rPr>
            <sz val="9"/>
            <color indexed="81"/>
            <rFont val="돋움"/>
            <family val="3"/>
            <charset val="129"/>
          </rPr>
          <t>공주우체국</t>
        </r>
        <r>
          <rPr>
            <sz val="9"/>
            <color indexed="81"/>
            <rFont val="Tahoma"/>
            <family val="2"/>
          </rPr>
          <t xml:space="preserve"> : 6
</t>
        </r>
        <r>
          <rPr>
            <sz val="9"/>
            <color indexed="81"/>
            <rFont val="돋움"/>
            <family val="3"/>
            <charset val="129"/>
          </rPr>
          <t>공주교대</t>
        </r>
        <r>
          <rPr>
            <sz val="9"/>
            <color indexed="81"/>
            <rFont val="Tahoma"/>
            <family val="2"/>
          </rPr>
          <t xml:space="preserve"> : 6
</t>
        </r>
        <r>
          <rPr>
            <sz val="9"/>
            <color indexed="81"/>
            <rFont val="돋움"/>
            <family val="3"/>
            <charset val="129"/>
          </rPr>
          <t>중학동</t>
        </r>
        <r>
          <rPr>
            <sz val="9"/>
            <color indexed="81"/>
            <rFont val="Tahoma"/>
            <family val="2"/>
          </rPr>
          <t xml:space="preserve"> : 10</t>
        </r>
      </text>
    </comment>
    <comment ref="H17" authorId="0">
      <text>
        <r>
          <rPr>
            <sz val="9"/>
            <color indexed="81"/>
            <rFont val="돋움"/>
            <family val="3"/>
            <charset val="129"/>
          </rPr>
          <t>공주농협</t>
        </r>
        <r>
          <rPr>
            <sz val="9"/>
            <color indexed="81"/>
            <rFont val="Tahoma"/>
            <family val="2"/>
          </rPr>
          <t xml:space="preserve"> 4, </t>
        </r>
        <r>
          <rPr>
            <sz val="9"/>
            <color indexed="81"/>
            <rFont val="돋움"/>
            <family val="3"/>
            <charset val="129"/>
          </rPr>
          <t>웅진동</t>
        </r>
        <r>
          <rPr>
            <sz val="9"/>
            <color indexed="81"/>
            <rFont val="Tahoma"/>
            <family val="2"/>
          </rPr>
          <t xml:space="preserve"> 7 
</t>
        </r>
      </text>
    </comment>
    <comment ref="M17" authorId="0">
      <text>
        <r>
          <rPr>
            <sz val="9"/>
            <color indexed="81"/>
            <rFont val="돋움"/>
            <family val="3"/>
            <charset val="129"/>
          </rPr>
          <t>공주농협</t>
        </r>
        <r>
          <rPr>
            <sz val="9"/>
            <color indexed="81"/>
            <rFont val="Tahoma"/>
            <family val="2"/>
          </rPr>
          <t xml:space="preserve"> : 14
</t>
        </r>
        <r>
          <rPr>
            <sz val="9"/>
            <color indexed="81"/>
            <rFont val="돋움"/>
            <family val="3"/>
            <charset val="129"/>
          </rPr>
          <t>웅진동</t>
        </r>
        <r>
          <rPr>
            <sz val="9"/>
            <color indexed="81"/>
            <rFont val="Tahoma"/>
            <family val="2"/>
          </rPr>
          <t xml:space="preserve"> : 16
</t>
        </r>
      </text>
    </comment>
    <comment ref="D18" authorId="0">
      <text>
        <r>
          <rPr>
            <b/>
            <sz val="9"/>
            <color indexed="81"/>
            <rFont val="돋움"/>
            <family val="3"/>
            <charset val="129"/>
          </rPr>
          <t>금학동</t>
        </r>
        <r>
          <rPr>
            <b/>
            <sz val="9"/>
            <color indexed="81"/>
            <rFont val="Tahoma"/>
            <family val="2"/>
          </rPr>
          <t xml:space="preserve"> 9, </t>
        </r>
        <r>
          <rPr>
            <b/>
            <sz val="9"/>
            <color indexed="81"/>
            <rFont val="돋움"/>
            <family val="3"/>
            <charset val="129"/>
          </rPr>
          <t>국립공주병원</t>
        </r>
        <r>
          <rPr>
            <b/>
            <sz val="9"/>
            <color indexed="81"/>
            <rFont val="Tahoma"/>
            <family val="2"/>
          </rPr>
          <t xml:space="preserve"> 4</t>
        </r>
      </text>
    </comment>
    <comment ref="H18" authorId="0">
      <text>
        <r>
          <rPr>
            <b/>
            <sz val="9"/>
            <color indexed="81"/>
            <rFont val="돋움"/>
            <family val="3"/>
            <charset val="129"/>
          </rPr>
          <t>금학동</t>
        </r>
        <r>
          <rPr>
            <b/>
            <sz val="9"/>
            <color indexed="81"/>
            <rFont val="Tahoma"/>
            <family val="2"/>
          </rPr>
          <t xml:space="preserve"> 5, </t>
        </r>
        <r>
          <rPr>
            <b/>
            <sz val="9"/>
            <color indexed="81"/>
            <rFont val="돋움"/>
            <family val="3"/>
            <charset val="129"/>
          </rPr>
          <t>국립공주병원</t>
        </r>
        <r>
          <rPr>
            <b/>
            <sz val="9"/>
            <color indexed="81"/>
            <rFont val="Tahoma"/>
            <family val="2"/>
          </rPr>
          <t xml:space="preserve"> 5</t>
        </r>
      </text>
    </comment>
    <comment ref="M18" authorId="0">
      <text>
        <r>
          <rPr>
            <sz val="9"/>
            <color indexed="81"/>
            <rFont val="돋움"/>
            <family val="3"/>
            <charset val="129"/>
          </rPr>
          <t>국립공주병원</t>
        </r>
        <r>
          <rPr>
            <sz val="9"/>
            <color indexed="81"/>
            <rFont val="Tahoma"/>
            <family val="2"/>
          </rPr>
          <t xml:space="preserve"> :3
</t>
        </r>
        <r>
          <rPr>
            <sz val="9"/>
            <color indexed="81"/>
            <rFont val="돋움"/>
            <family val="3"/>
            <charset val="129"/>
          </rPr>
          <t>금학동</t>
        </r>
        <r>
          <rPr>
            <sz val="9"/>
            <color indexed="81"/>
            <rFont val="Tahoma"/>
            <family val="2"/>
          </rPr>
          <t xml:space="preserve"> : 5
</t>
        </r>
      </text>
    </comment>
    <comment ref="H20" authorId="0">
      <text>
        <r>
          <rPr>
            <b/>
            <sz val="9"/>
            <color indexed="81"/>
            <rFont val="돋움"/>
            <family val="3"/>
            <charset val="129"/>
          </rPr>
          <t>신관동</t>
        </r>
        <r>
          <rPr>
            <b/>
            <sz val="9"/>
            <color indexed="81"/>
            <rFont val="Tahoma"/>
            <family val="2"/>
          </rPr>
          <t xml:space="preserve"> 6, </t>
        </r>
        <r>
          <rPr>
            <b/>
            <sz val="9"/>
            <color indexed="81"/>
            <rFont val="돋움"/>
            <family val="3"/>
            <charset val="129"/>
          </rPr>
          <t>공주대학교</t>
        </r>
        <r>
          <rPr>
            <b/>
            <sz val="9"/>
            <color indexed="81"/>
            <rFont val="Tahoma"/>
            <family val="2"/>
          </rPr>
          <t xml:space="preserve"> 6,
</t>
        </r>
        <r>
          <rPr>
            <b/>
            <sz val="9"/>
            <color indexed="81"/>
            <rFont val="돋움"/>
            <family val="3"/>
            <charset val="129"/>
          </rPr>
          <t>삼흥고속</t>
        </r>
        <r>
          <rPr>
            <b/>
            <sz val="9"/>
            <color indexed="81"/>
            <rFont val="Tahoma"/>
            <family val="2"/>
          </rPr>
          <t xml:space="preserve"> 2</t>
        </r>
      </text>
    </comment>
    <comment ref="M20" authorId="0">
      <text>
        <r>
          <rPr>
            <sz val="9"/>
            <color indexed="81"/>
            <rFont val="돋움"/>
            <family val="3"/>
            <charset val="129"/>
          </rPr>
          <t>공주대학교</t>
        </r>
        <r>
          <rPr>
            <sz val="9"/>
            <color indexed="81"/>
            <rFont val="Tahoma"/>
            <family val="2"/>
          </rPr>
          <t xml:space="preserve"> 10, </t>
        </r>
        <r>
          <rPr>
            <sz val="9"/>
            <color indexed="81"/>
            <rFont val="돋움"/>
            <family val="3"/>
            <charset val="129"/>
          </rPr>
          <t>신관동</t>
        </r>
        <r>
          <rPr>
            <sz val="9"/>
            <color indexed="81"/>
            <rFont val="Tahoma"/>
            <family val="2"/>
          </rPr>
          <t xml:space="preserve"> 13, </t>
        </r>
        <r>
          <rPr>
            <sz val="9"/>
            <color indexed="81"/>
            <rFont val="돋움"/>
            <family val="3"/>
            <charset val="129"/>
          </rPr>
          <t>삼흥고속</t>
        </r>
        <r>
          <rPr>
            <sz val="9"/>
            <color indexed="81"/>
            <rFont val="Tahoma"/>
            <family val="2"/>
          </rPr>
          <t xml:space="preserve"> 4</t>
        </r>
      </text>
    </comment>
    <comment ref="D21" authorId="0">
      <text>
        <r>
          <rPr>
            <b/>
            <sz val="9"/>
            <color indexed="81"/>
            <rFont val="돋움"/>
            <family val="3"/>
            <charset val="129"/>
          </rPr>
          <t>공주지청</t>
        </r>
        <r>
          <rPr>
            <b/>
            <sz val="9"/>
            <color indexed="81"/>
            <rFont val="Tahoma"/>
            <family val="2"/>
          </rPr>
          <t xml:space="preserve"> 1</t>
        </r>
      </text>
    </comment>
    <comment ref="H21" authorId="0">
      <text>
        <r>
          <rPr>
            <sz val="9"/>
            <color indexed="81"/>
            <rFont val="돋움"/>
            <family val="3"/>
            <charset val="129"/>
          </rPr>
          <t>공주지원지청</t>
        </r>
        <r>
          <rPr>
            <sz val="9"/>
            <color indexed="81"/>
            <rFont val="Tahoma"/>
            <family val="2"/>
          </rPr>
          <t xml:space="preserve"> : 2</t>
        </r>
      </text>
    </comment>
    <comment ref="M21" authorId="0">
      <text>
        <r>
          <rPr>
            <sz val="9"/>
            <color indexed="81"/>
            <rFont val="돋움"/>
            <family val="3"/>
            <charset val="129"/>
          </rPr>
          <t>공주지원지청</t>
        </r>
        <r>
          <rPr>
            <sz val="9"/>
            <color indexed="81"/>
            <rFont val="Tahoma"/>
            <family val="2"/>
          </rPr>
          <t xml:space="preserve"> : 8
</t>
        </r>
        <r>
          <rPr>
            <sz val="9"/>
            <color indexed="81"/>
            <rFont val="돋움"/>
            <family val="3"/>
            <charset val="129"/>
          </rPr>
          <t>월송동</t>
        </r>
        <r>
          <rPr>
            <sz val="9"/>
            <color indexed="81"/>
            <rFont val="Tahoma"/>
            <family val="2"/>
          </rPr>
          <t xml:space="preserve"> : 6</t>
        </r>
      </text>
    </comment>
  </commentList>
</comments>
</file>

<file path=xl/sharedStrings.xml><?xml version="1.0" encoding="utf-8"?>
<sst xmlns="http://schemas.openxmlformats.org/spreadsheetml/2006/main" count="251" uniqueCount="150">
  <si>
    <t>유구읍</t>
    <phoneticPr fontId="2" type="noConversion"/>
  </si>
  <si>
    <t>이인면</t>
    <phoneticPr fontId="2" type="noConversion"/>
  </si>
  <si>
    <t>탄천면</t>
    <phoneticPr fontId="2" type="noConversion"/>
  </si>
  <si>
    <t>계룡면</t>
    <phoneticPr fontId="2" type="noConversion"/>
  </si>
  <si>
    <t>의당면</t>
    <phoneticPr fontId="2" type="noConversion"/>
  </si>
  <si>
    <t>정안면</t>
    <phoneticPr fontId="2" type="noConversion"/>
  </si>
  <si>
    <t>우성면</t>
    <phoneticPr fontId="2" type="noConversion"/>
  </si>
  <si>
    <t>사곡면</t>
    <phoneticPr fontId="2" type="noConversion"/>
  </si>
  <si>
    <t>신풍면</t>
    <phoneticPr fontId="2" type="noConversion"/>
  </si>
  <si>
    <t>중학동</t>
    <phoneticPr fontId="2" type="noConversion"/>
  </si>
  <si>
    <t>웅진동</t>
    <phoneticPr fontId="2" type="noConversion"/>
  </si>
  <si>
    <t>금학동</t>
    <phoneticPr fontId="2" type="noConversion"/>
  </si>
  <si>
    <t>옥룡동</t>
    <phoneticPr fontId="2" type="noConversion"/>
  </si>
  <si>
    <t>신관동</t>
    <phoneticPr fontId="2" type="noConversion"/>
  </si>
  <si>
    <t>(단위 : 명)</t>
    <phoneticPr fontId="5" type="noConversion"/>
  </si>
  <si>
    <t>구분</t>
    <phoneticPr fontId="5" type="noConversion"/>
  </si>
  <si>
    <t>교육일</t>
    <phoneticPr fontId="5" type="noConversion"/>
  </si>
  <si>
    <t>교육시간</t>
    <phoneticPr fontId="5" type="noConversion"/>
  </si>
  <si>
    <t>교육장소</t>
    <phoneticPr fontId="5" type="noConversion"/>
  </si>
  <si>
    <t>교육주관</t>
    <phoneticPr fontId="5" type="noConversion"/>
  </si>
  <si>
    <t>교육대상</t>
    <phoneticPr fontId="5" type="noConversion"/>
  </si>
  <si>
    <t>교육인원</t>
    <phoneticPr fontId="5" type="noConversion"/>
  </si>
  <si>
    <t>비 고</t>
    <phoneticPr fontId="5" type="noConversion"/>
  </si>
  <si>
    <t>평일교육</t>
    <phoneticPr fontId="5" type="noConversion"/>
  </si>
  <si>
    <t>일자</t>
    <phoneticPr fontId="5" type="noConversion"/>
  </si>
  <si>
    <t>훈련주관</t>
    <phoneticPr fontId="5" type="noConversion"/>
  </si>
  <si>
    <t>※ 보충교육은 별도 훈련계획에 의함(민방공대피훈련, 풍수해훈련 등 각종 훈련시)</t>
    <phoneticPr fontId="5" type="noConversion"/>
  </si>
  <si>
    <t>주말교육</t>
    <phoneticPr fontId="5" type="noConversion"/>
  </si>
  <si>
    <t>야간교육</t>
    <phoneticPr fontId="5" type="noConversion"/>
  </si>
  <si>
    <t>소 집 일</t>
    <phoneticPr fontId="5" type="noConversion"/>
  </si>
  <si>
    <t>응소시간</t>
    <phoneticPr fontId="5" type="noConversion"/>
  </si>
  <si>
    <t>소집장소</t>
    <phoneticPr fontId="5" type="noConversion"/>
  </si>
  <si>
    <t>소집대상</t>
    <phoneticPr fontId="5" type="noConversion"/>
  </si>
  <si>
    <t>소집인원</t>
    <phoneticPr fontId="5" type="noConversion"/>
  </si>
  <si>
    <t>비  고</t>
    <phoneticPr fontId="5" type="noConversion"/>
  </si>
  <si>
    <t>직장대장</t>
    <phoneticPr fontId="5" type="noConversion"/>
  </si>
  <si>
    <t>지역민방위대장교육</t>
    <phoneticPr fontId="5" type="noConversion"/>
  </si>
  <si>
    <t>상반기중</t>
    <phoneticPr fontId="5" type="noConversion"/>
  </si>
  <si>
    <t>별도계획</t>
    <phoneticPr fontId="5" type="noConversion"/>
  </si>
  <si>
    <t>별도 지정장소</t>
    <phoneticPr fontId="5" type="noConversion"/>
  </si>
  <si>
    <t>직장민방위대장교육</t>
    <phoneticPr fontId="5" type="noConversion"/>
  </si>
  <si>
    <t>별도계획(도)</t>
    <phoneticPr fontId="5" type="noConversion"/>
  </si>
  <si>
    <t>도지사</t>
    <phoneticPr fontId="5" type="noConversion"/>
  </si>
  <si>
    <t>"</t>
    <phoneticPr fontId="5" type="noConversion"/>
  </si>
  <si>
    <t>누계</t>
    <phoneticPr fontId="2" type="noConversion"/>
  </si>
  <si>
    <t>연번</t>
    <phoneticPr fontId="2" type="noConversion"/>
  </si>
  <si>
    <t>구분</t>
    <phoneticPr fontId="2" type="noConversion"/>
  </si>
  <si>
    <t>14:00~18:00</t>
    <phoneticPr fontId="5" type="noConversion"/>
  </si>
  <si>
    <t>교육시간
(4시간)</t>
    <phoneticPr fontId="5" type="noConversion"/>
  </si>
  <si>
    <t>교육대상
(1년차)</t>
    <phoneticPr fontId="5" type="noConversion"/>
  </si>
  <si>
    <t>연번</t>
    <phoneticPr fontId="5" type="noConversion"/>
  </si>
  <si>
    <t>교육일자</t>
    <phoneticPr fontId="5" type="noConversion"/>
  </si>
  <si>
    <t>교육대상
(2-4년차)</t>
    <phoneticPr fontId="5" type="noConversion"/>
  </si>
  <si>
    <t>훈련내용</t>
    <phoneticPr fontId="5" type="noConversion"/>
  </si>
  <si>
    <t xml:space="preserve">▣ 주말·야간교육(1-4년차 대원) </t>
    <phoneticPr fontId="5" type="noConversion"/>
  </si>
  <si>
    <t>19:00~23:00</t>
    <phoneticPr fontId="5" type="noConversion"/>
  </si>
  <si>
    <t>교육대상
(1-4년차)</t>
    <phoneticPr fontId="5" type="noConversion"/>
  </si>
  <si>
    <t>＂</t>
  </si>
  <si>
    <t>＂</t>
    <phoneticPr fontId="2" type="noConversion"/>
  </si>
  <si>
    <t>희망대원</t>
    <phoneticPr fontId="5" type="noConversion"/>
  </si>
  <si>
    <t>동 지역대원</t>
    <phoneticPr fontId="5" type="noConversion"/>
  </si>
  <si>
    <t>▣ 비상소집훈련(5년차이상 대원)</t>
    <phoneticPr fontId="5" type="noConversion"/>
  </si>
  <si>
    <t>07:00 ~ 08:00</t>
    <phoneticPr fontId="5" type="noConversion"/>
  </si>
  <si>
    <t xml:space="preserve">▣ 민방위대장교육 </t>
    <phoneticPr fontId="5" type="noConversion"/>
  </si>
  <si>
    <t>시  장</t>
    <phoneticPr fontId="5" type="noConversion"/>
  </si>
  <si>
    <t>지역대원
직장대원</t>
    <phoneticPr fontId="5" type="noConversion"/>
  </si>
  <si>
    <t>지역 2-4년차</t>
    <phoneticPr fontId="2" type="noConversion"/>
  </si>
  <si>
    <t>별도 계획에
 의함</t>
    <phoneticPr fontId="5" type="noConversion"/>
  </si>
  <si>
    <t>09:00~13:00</t>
    <phoneticPr fontId="5" type="noConversion"/>
  </si>
  <si>
    <t>지역 1년차(신편교육)</t>
    <phoneticPr fontId="2" type="noConversion"/>
  </si>
  <si>
    <t>지역.직장
주말,야간
(1-4년차)</t>
    <phoneticPr fontId="2" type="noConversion"/>
  </si>
  <si>
    <t>지역</t>
    <phoneticPr fontId="2" type="noConversion"/>
  </si>
  <si>
    <t>직장</t>
    <phoneticPr fontId="2" type="noConversion"/>
  </si>
  <si>
    <t>소계</t>
    <phoneticPr fontId="2" type="noConversion"/>
  </si>
  <si>
    <t>계</t>
    <phoneticPr fontId="2" type="noConversion"/>
  </si>
  <si>
    <t>총계</t>
    <phoneticPr fontId="2" type="noConversion"/>
  </si>
  <si>
    <t>반포면</t>
    <phoneticPr fontId="2" type="noConversion"/>
  </si>
  <si>
    <t>월송동</t>
    <phoneticPr fontId="2" type="noConversion"/>
  </si>
  <si>
    <t>비상소집(5년차이상)</t>
    <phoneticPr fontId="2" type="noConversion"/>
  </si>
  <si>
    <t>지원대</t>
    <phoneticPr fontId="2" type="noConversion"/>
  </si>
  <si>
    <t>연번</t>
    <phoneticPr fontId="5" type="noConversion"/>
  </si>
  <si>
    <t>세부일정</t>
    <phoneticPr fontId="5" type="noConversion"/>
  </si>
  <si>
    <t>훈련장소</t>
    <phoneticPr fontId="5" type="noConversion"/>
  </si>
  <si>
    <t>훈련주관</t>
    <phoneticPr fontId="5" type="noConversion"/>
  </si>
  <si>
    <t>참여대상</t>
    <phoneticPr fontId="5" type="noConversion"/>
  </si>
  <si>
    <t>읍, 동지역</t>
    <phoneticPr fontId="5" type="noConversion"/>
  </si>
  <si>
    <t>각종훈련시 참여</t>
    <phoneticPr fontId="5" type="noConversion"/>
  </si>
  <si>
    <t>읍면동 대원</t>
    <phoneticPr fontId="2" type="noConversion"/>
  </si>
  <si>
    <t>별도</t>
    <phoneticPr fontId="2" type="noConversion"/>
  </si>
  <si>
    <t>유구,이인
탄천,계룡</t>
    <phoneticPr fontId="5" type="noConversion"/>
  </si>
  <si>
    <t>반포,의당
정안,우성</t>
    <phoneticPr fontId="5" type="noConversion"/>
  </si>
  <si>
    <t>사곡,신풍
중학,웅진</t>
    <phoneticPr fontId="5" type="noConversion"/>
  </si>
  <si>
    <t>민방위기술지원대장</t>
    <phoneticPr fontId="5" type="noConversion"/>
  </si>
  <si>
    <t>기술지원대</t>
    <phoneticPr fontId="5" type="noConversion"/>
  </si>
  <si>
    <t>통리대 지정장소
직장대 회의실 등</t>
    <phoneticPr fontId="5" type="noConversion"/>
  </si>
  <si>
    <t>"</t>
    <phoneticPr fontId="5" type="noConversion"/>
  </si>
  <si>
    <t>"</t>
    <phoneticPr fontId="2" type="noConversion"/>
  </si>
  <si>
    <t>소집훈련</t>
    <phoneticPr fontId="2" type="noConversion"/>
  </si>
  <si>
    <t>금학,옥룡</t>
    <phoneticPr fontId="5" type="noConversion"/>
  </si>
  <si>
    <t>신관,월송</t>
    <phoneticPr fontId="5" type="noConversion"/>
  </si>
  <si>
    <t>* 5년차 이상 5일이상으로 소집</t>
    <phoneticPr fontId="2" type="noConversion"/>
  </si>
  <si>
    <t>※ 1차 보충소집훈련은 8월중, 2차보충소집훈련은 10월중(별도 계획에 의함)</t>
    <phoneticPr fontId="5" type="noConversion"/>
  </si>
  <si>
    <t>※ 1차 보충교육 8월중, 2차보충교육 10월중(별도 계획에 의함)</t>
    <phoneticPr fontId="5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</si>
  <si>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</si>
  <si>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</si>
  <si>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</si>
  <si>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</si>
  <si>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</si>
  <si>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</si>
  <si>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>대상읍면동</t>
    <phoneticPr fontId="5" type="noConversion"/>
  </si>
  <si>
    <t xml:space="preserve"> 의당면, 정안면</t>
    <phoneticPr fontId="5" type="noConversion"/>
  </si>
  <si>
    <t xml:space="preserve"> 우성면, 사곡면</t>
    <phoneticPr fontId="5" type="noConversion"/>
  </si>
  <si>
    <t xml:space="preserve"> 유구읍, 신풍면</t>
    <phoneticPr fontId="5" type="noConversion"/>
  </si>
  <si>
    <t xml:space="preserve"> 신관동</t>
    <phoneticPr fontId="5" type="noConversion"/>
  </si>
  <si>
    <t xml:space="preserve"> 월송동</t>
    <phoneticPr fontId="5" type="noConversion"/>
  </si>
  <si>
    <t>통리민방위대장
직장민방위대장</t>
    <phoneticPr fontId="5" type="noConversion"/>
  </si>
  <si>
    <t>신관동</t>
    <phoneticPr fontId="5" type="noConversion"/>
  </si>
  <si>
    <t>전체</t>
    <phoneticPr fontId="2" type="noConversion"/>
  </si>
  <si>
    <t>시    장
읍,동 장</t>
    <phoneticPr fontId="5" type="noConversion"/>
  </si>
  <si>
    <t>국립민방위재난안전교육원 입교자 제외</t>
    <phoneticPr fontId="5" type="noConversion"/>
  </si>
  <si>
    <t>▣ 1년차 집합교육(신편교육)</t>
    <phoneticPr fontId="5" type="noConversion"/>
  </si>
  <si>
    <t>14명 기본교육 , 19명 화생방대 교육)</t>
    <phoneticPr fontId="2" type="noConversion"/>
  </si>
  <si>
    <t xml:space="preserve"> 계룡면, 반포면 </t>
    <phoneticPr fontId="5" type="noConversion"/>
  </si>
  <si>
    <t xml:space="preserve">1년차 </t>
    <phoneticPr fontId="2" type="noConversion"/>
  </si>
  <si>
    <t>2-4년차</t>
    <phoneticPr fontId="2" type="noConversion"/>
  </si>
  <si>
    <t>총계(지역+직장+지원)</t>
    <phoneticPr fontId="2" type="noConversion"/>
  </si>
  <si>
    <t>5년차 이상</t>
    <phoneticPr fontId="2" type="noConversion"/>
  </si>
  <si>
    <t>계</t>
    <phoneticPr fontId="2" type="noConversion"/>
  </si>
  <si>
    <t>(화생방대 : 1명)</t>
    <phoneticPr fontId="2" type="noConversion"/>
  </si>
  <si>
    <t>2-4년차</t>
    <phoneticPr fontId="2" type="noConversion"/>
  </si>
  <si>
    <t>1-4년차</t>
    <phoneticPr fontId="2" type="noConversion"/>
  </si>
  <si>
    <t>시청포함</t>
    <phoneticPr fontId="2" type="noConversion"/>
  </si>
  <si>
    <t>1-4년차</t>
    <phoneticPr fontId="2" type="noConversion"/>
  </si>
  <si>
    <t>2017년도 민방위교육일정표</t>
    <phoneticPr fontId="2" type="noConversion"/>
  </si>
  <si>
    <t>지역,직장 :669</t>
    <phoneticPr fontId="2" type="noConversion"/>
  </si>
  <si>
    <t>2017.3월-12월</t>
    <phoneticPr fontId="2" type="noConversion"/>
  </si>
  <si>
    <t>▣ 2~4년차 훈련참여(읍·동지역 민방위대원)</t>
    <phoneticPr fontId="5" type="noConversion"/>
  </si>
  <si>
    <t>읍·동 지역대원
(2~4년차)</t>
    <phoneticPr fontId="2" type="noConversion"/>
  </si>
  <si>
    <t>교육대상
(2-4년차)</t>
    <phoneticPr fontId="5" type="noConversion"/>
  </si>
  <si>
    <t>2017 민방위기본교육 대상 산출 내역</t>
    <phoneticPr fontId="2" type="noConversion"/>
  </si>
  <si>
    <t>통리대장
민방위지원대장</t>
    <phoneticPr fontId="5" type="noConversion"/>
  </si>
  <si>
    <t>236
1</t>
    <phoneticPr fontId="2" type="noConversion"/>
  </si>
  <si>
    <t>공주시민방위
실전체험장</t>
    <phoneticPr fontId="5" type="noConversion"/>
  </si>
  <si>
    <t>민방위실전체험장</t>
    <phoneticPr fontId="5" type="noConversion"/>
  </si>
  <si>
    <t>(화생방대 : 20)</t>
    <phoneticPr fontId="2" type="noConversion"/>
  </si>
  <si>
    <t xml:space="preserve"> 이인면, 탄천면, 옥룡동</t>
    <phoneticPr fontId="5" type="noConversion"/>
  </si>
  <si>
    <t>금학동</t>
    <phoneticPr fontId="5" type="noConversion"/>
  </si>
  <si>
    <t>▣ 2~4년차 집합교육</t>
    <phoneticPr fontId="5" type="noConversion"/>
  </si>
  <si>
    <t xml:space="preserve"> 중학동,웅진동, 공주시장</t>
    <phoneticPr fontId="5" type="noConversion"/>
  </si>
  <si>
    <t>2017.4.17.일 현재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</si>
</sst>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</fills>
  <borders count="1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4" fillId="0" borderId="0" xfId="2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0" fillId="2" borderId="1" xfId="0" applyFill="1" applyBorder="1" applyAlignment="1">
      <alignment vertical="center"/>
    </xf>
    <xf numFmtId="41" fontId="3" fillId="0" borderId="1" xfId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Alignment="1">
      <alignment vertical="center"/>
    </xf>
    <xf numFmtId="41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9" borderId="1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10" fillId="0" borderId="0" xfId="2" applyFont="1" applyFill="1" applyBorder="1" applyAlignment="1">
      <alignment vertical="center"/>
    </xf>
    <xf numFmtId="0" fontId="7" fillId="0" borderId="0" xfId="2" applyFont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left" vertical="center"/>
    </xf>
    <xf numFmtId="0" fontId="12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5" fillId="2" borderId="1" xfId="2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14" fontId="16" fillId="0" borderId="1" xfId="2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/>
    </xf>
    <xf numFmtId="14" fontId="17" fillId="0" borderId="1" xfId="2" applyNumberFormat="1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vertical="center"/>
    </xf>
    <xf numFmtId="41" fontId="17" fillId="0" borderId="1" xfId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4" fontId="17" fillId="0" borderId="1" xfId="2" applyNumberFormat="1" applyFont="1" applyFill="1" applyBorder="1" applyAlignment="1">
      <alignment horizontal="center" vertical="center" wrapText="1"/>
    </xf>
    <xf numFmtId="41" fontId="15" fillId="3" borderId="1" xfId="1" applyFont="1" applyFill="1" applyBorder="1" applyAlignment="1">
      <alignment vertical="center"/>
    </xf>
    <xf numFmtId="41" fontId="17" fillId="0" borderId="1" xfId="1" applyFont="1" applyFill="1" applyBorder="1" applyAlignment="1">
      <alignment vertical="center"/>
    </xf>
    <xf numFmtId="41" fontId="16" fillId="0" borderId="1" xfId="1" applyFont="1" applyBorder="1" applyAlignment="1">
      <alignment vertical="center" wrapText="1"/>
    </xf>
    <xf numFmtId="41" fontId="16" fillId="0" borderId="1" xfId="1" applyFont="1" applyBorder="1" applyAlignment="1">
      <alignment horizontal="center" vertical="center" wrapText="1"/>
    </xf>
    <xf numFmtId="41" fontId="20" fillId="0" borderId="1" xfId="1" applyFont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41" fontId="20" fillId="0" borderId="3" xfId="1" applyFont="1" applyBorder="1" applyAlignment="1">
      <alignment vertical="center"/>
    </xf>
    <xf numFmtId="41" fontId="20" fillId="0" borderId="12" xfId="1" applyFont="1" applyBorder="1" applyAlignment="1">
      <alignment vertical="center"/>
    </xf>
    <xf numFmtId="41" fontId="0" fillId="0" borderId="14" xfId="0" applyNumberFormat="1" applyBorder="1">
      <alignment vertical="center"/>
    </xf>
    <xf numFmtId="0" fontId="0" fillId="0" borderId="14" xfId="0" applyBorder="1">
      <alignment vertical="center"/>
    </xf>
    <xf numFmtId="0" fontId="0" fillId="10" borderId="1" xfId="0" applyFill="1" applyBorder="1" applyAlignment="1">
      <alignment vertical="center"/>
    </xf>
    <xf numFmtId="0" fontId="0" fillId="11" borderId="1" xfId="0" applyFill="1" applyBorder="1" applyAlignment="1">
      <alignment vertical="center"/>
    </xf>
    <xf numFmtId="0" fontId="0" fillId="12" borderId="1" xfId="0" applyFill="1" applyBorder="1" applyAlignment="1">
      <alignment vertical="center"/>
    </xf>
    <xf numFmtId="0" fontId="0" fillId="13" borderId="1" xfId="0" applyFill="1" applyBorder="1" applyAlignment="1">
      <alignment vertical="center"/>
    </xf>
    <xf numFmtId="0" fontId="0" fillId="14" borderId="1" xfId="0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5" xfId="0" applyBorder="1">
      <alignment vertical="center"/>
    </xf>
    <xf numFmtId="0" fontId="0" fillId="0" borderId="0" xfId="0" applyAlignment="1">
      <alignment horizontal="left" vertical="center"/>
    </xf>
    <xf numFmtId="0" fontId="23" fillId="0" borderId="1" xfId="2" applyFont="1" applyFill="1" applyBorder="1" applyAlignment="1">
      <alignment horizontal="center" vertical="center" wrapText="1"/>
    </xf>
    <xf numFmtId="0" fontId="12" fillId="0" borderId="0" xfId="2" applyFont="1" applyAlignment="1">
      <alignment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0" fontId="0" fillId="16" borderId="4" xfId="0" applyFill="1" applyBorder="1" applyAlignment="1">
      <alignment vertical="center"/>
    </xf>
    <xf numFmtId="0" fontId="0" fillId="16" borderId="0" xfId="0" applyFill="1">
      <alignment vertical="center"/>
    </xf>
    <xf numFmtId="0" fontId="0" fillId="17" borderId="4" xfId="0" applyFill="1" applyBorder="1" applyAlignment="1">
      <alignment vertical="center"/>
    </xf>
    <xf numFmtId="0" fontId="0" fillId="18" borderId="4" xfId="0" applyFill="1" applyBorder="1" applyAlignment="1">
      <alignment vertical="center"/>
    </xf>
    <xf numFmtId="0" fontId="0" fillId="17" borderId="0" xfId="0" applyFill="1">
      <alignment vertical="center"/>
    </xf>
    <xf numFmtId="0" fontId="0" fillId="18" borderId="0" xfId="0" applyFill="1">
      <alignment vertical="center"/>
    </xf>
    <xf numFmtId="0" fontId="0" fillId="11" borderId="4" xfId="0" applyFill="1" applyBorder="1" applyAlignment="1">
      <alignment vertical="center"/>
    </xf>
    <xf numFmtId="0" fontId="0" fillId="11" borderId="0" xfId="0" applyFill="1">
      <alignment vertical="center"/>
    </xf>
    <xf numFmtId="0" fontId="0" fillId="19" borderId="4" xfId="0" applyFill="1" applyBorder="1" applyAlignment="1">
      <alignment vertical="center"/>
    </xf>
    <xf numFmtId="0" fontId="0" fillId="19" borderId="0" xfId="0" applyFill="1">
      <alignment vertical="center"/>
    </xf>
    <xf numFmtId="41" fontId="15" fillId="16" borderId="1" xfId="1" applyFont="1" applyFill="1" applyBorder="1" applyAlignment="1">
      <alignment horizontal="center" vertical="center"/>
    </xf>
    <xf numFmtId="0" fontId="16" fillId="18" borderId="1" xfId="2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1" fontId="7" fillId="0" borderId="0" xfId="2" applyNumberFormat="1" applyFont="1" applyAlignment="1">
      <alignment vertical="center"/>
    </xf>
    <xf numFmtId="0" fontId="24" fillId="0" borderId="1" xfId="0" applyFont="1" applyFill="1" applyBorder="1" applyAlignment="1">
      <alignment vertical="center"/>
    </xf>
    <xf numFmtId="0" fontId="24" fillId="0" borderId="1" xfId="0" applyFont="1" applyBorder="1" applyAlignment="1">
      <alignment vertical="center"/>
    </xf>
    <xf numFmtId="0" fontId="0" fillId="2" borderId="0" xfId="0" applyFill="1">
      <alignment vertical="center"/>
    </xf>
    <xf numFmtId="0" fontId="0" fillId="21" borderId="1" xfId="0" applyFill="1" applyBorder="1" applyAlignment="1">
      <alignment vertical="center"/>
    </xf>
    <xf numFmtId="0" fontId="0" fillId="21" borderId="0" xfId="0" applyFill="1">
      <alignment vertical="center"/>
    </xf>
    <xf numFmtId="0" fontId="13" fillId="0" borderId="1" xfId="2" applyFont="1" applyFill="1" applyBorder="1" applyAlignment="1">
      <alignment horizontal="center" vertical="center" wrapText="1"/>
    </xf>
    <xf numFmtId="0" fontId="0" fillId="22" borderId="0" xfId="0" applyFill="1">
      <alignment vertical="center"/>
    </xf>
    <xf numFmtId="41" fontId="3" fillId="4" borderId="0" xfId="0" applyNumberFormat="1" applyFont="1" applyFill="1">
      <alignment vertical="center"/>
    </xf>
    <xf numFmtId="0" fontId="14" fillId="0" borderId="1" xfId="2" applyFont="1" applyFill="1" applyBorder="1" applyAlignment="1">
      <alignment horizontal="center" vertical="center"/>
    </xf>
    <xf numFmtId="41" fontId="0" fillId="22" borderId="0" xfId="0" applyNumberFormat="1" applyFill="1">
      <alignment vertical="center"/>
    </xf>
    <xf numFmtId="41" fontId="17" fillId="0" borderId="1" xfId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6" fillId="0" borderId="1" xfId="1" applyNumberFormat="1" applyFont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 vertical="center" wrapText="1"/>
    </xf>
    <xf numFmtId="14" fontId="16" fillId="0" borderId="0" xfId="2" applyNumberFormat="1" applyFont="1" applyBorder="1" applyAlignment="1">
      <alignment horizontal="center" vertical="center" wrapText="1"/>
    </xf>
    <xf numFmtId="0" fontId="16" fillId="0" borderId="0" xfId="2" applyFont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6" fillId="0" borderId="0" xfId="2" applyFont="1" applyAlignment="1">
      <alignment horizontal="left" vertical="center"/>
    </xf>
    <xf numFmtId="0" fontId="9" fillId="0" borderId="7" xfId="2" applyFont="1" applyBorder="1" applyAlignment="1">
      <alignment horizontal="left" vertical="center"/>
    </xf>
    <xf numFmtId="0" fontId="15" fillId="0" borderId="4" xfId="2" applyFont="1" applyBorder="1" applyAlignment="1">
      <alignment horizontal="left" vertical="center"/>
    </xf>
    <xf numFmtId="0" fontId="15" fillId="0" borderId="6" xfId="2" applyFont="1" applyBorder="1" applyAlignment="1">
      <alignment horizontal="left" vertical="center"/>
    </xf>
    <xf numFmtId="0" fontId="15" fillId="0" borderId="5" xfId="2" applyFont="1" applyBorder="1" applyAlignment="1">
      <alignment horizontal="left" vertical="center"/>
    </xf>
    <xf numFmtId="0" fontId="8" fillId="20" borderId="0" xfId="2" applyFont="1" applyFill="1" applyAlignment="1">
      <alignment horizontal="center" vertical="center"/>
    </xf>
    <xf numFmtId="0" fontId="7" fillId="0" borderId="7" xfId="2" applyFont="1" applyBorder="1" applyAlignment="1">
      <alignment horizontal="right" vertical="center"/>
    </xf>
    <xf numFmtId="0" fontId="15" fillId="0" borderId="4" xfId="2" applyFont="1" applyFill="1" applyBorder="1" applyAlignment="1">
      <alignment horizontal="left" vertical="center"/>
    </xf>
    <xf numFmtId="0" fontId="15" fillId="0" borderId="6" xfId="2" applyFont="1" applyFill="1" applyBorder="1" applyAlignment="1">
      <alignment horizontal="left" vertical="center"/>
    </xf>
    <xf numFmtId="0" fontId="15" fillId="0" borderId="5" xfId="2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"/>
  <sheetViews>
    <sheetView showGridLines="0" tabSelected="1" zoomScale="85" zoomScaleNormal="85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5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>
      <c r="A1" s="103" t="s">
        <v>133</v>
      </c>
      <c r="B1" s="103"/>
      <c r="C1" s="103"/>
      <c r="D1" s="103"/>
      <c r="E1" s="103"/>
      <c r="F1" s="103"/>
      <c r="G1" s="103"/>
      <c r="H1" s="103"/>
      <c r="I1" s="103"/>
    </row>
    <row r="2" spans="1:12" s="20" customFormat="1" ht="28.5" customHeight="1">
      <c r="A2" s="99" t="s">
        <v>120</v>
      </c>
      <c r="B2" s="99"/>
      <c r="C2" s="99"/>
      <c r="D2" s="99"/>
      <c r="H2" s="104" t="s">
        <v>14</v>
      </c>
      <c r="I2" s="104"/>
    </row>
    <row r="3" spans="1:12" s="20" customFormat="1" ht="39.950000000000003" customHeight="1">
      <c r="A3" s="31" t="s">
        <v>50</v>
      </c>
      <c r="B3" s="31" t="s">
        <v>15</v>
      </c>
      <c r="C3" s="31" t="s">
        <v>51</v>
      </c>
      <c r="D3" s="32" t="s">
        <v>48</v>
      </c>
      <c r="E3" s="31" t="s">
        <v>18</v>
      </c>
      <c r="F3" s="31" t="s">
        <v>103</v>
      </c>
      <c r="G3" s="32" t="s">
        <v>49</v>
      </c>
      <c r="H3" s="31" t="s">
        <v>21</v>
      </c>
      <c r="I3" s="23" t="s">
        <v>22</v>
      </c>
    </row>
    <row r="4" spans="1:12" s="20" customFormat="1" ht="39.950000000000003" customHeight="1">
      <c r="A4" s="41"/>
      <c r="B4" s="41"/>
      <c r="C4" s="41"/>
      <c r="D4" s="42"/>
      <c r="E4" s="41"/>
      <c r="F4" s="41"/>
      <c r="G4" s="42"/>
      <c r="H4" s="76">
        <f>SUM(H5:H9)</f>
        <v>616</v>
      </c>
      <c r="I4" s="85" t="s">
        <v>134</v>
      </c>
      <c r="L4" s="79"/>
    </row>
    <row r="5" spans="1:12" s="20" customFormat="1" ht="49.5" customHeight="1">
      <c r="A5" s="35">
        <v>1</v>
      </c>
      <c r="B5" s="35" t="s">
        <v>23</v>
      </c>
      <c r="C5" s="43">
        <v>42870</v>
      </c>
      <c r="D5" s="36" t="s">
        <v>47</v>
      </c>
      <c r="E5" s="36" t="s">
        <v>142</v>
      </c>
      <c r="F5" s="36" t="s">
        <v>104</v>
      </c>
      <c r="G5" s="36" t="s">
        <v>65</v>
      </c>
      <c r="H5" s="44">
        <v>128</v>
      </c>
      <c r="I5" s="28"/>
    </row>
    <row r="6" spans="1:12" s="20" customFormat="1" ht="49.5" customHeight="1">
      <c r="A6" s="35">
        <v>2</v>
      </c>
      <c r="B6" s="35" t="s">
        <v>57</v>
      </c>
      <c r="C6" s="43">
        <v>42871</v>
      </c>
      <c r="D6" s="36" t="s">
        <v>47</v>
      </c>
      <c r="E6" s="36" t="s">
        <v>57</v>
      </c>
      <c r="F6" s="36" t="s">
        <v>105</v>
      </c>
      <c r="G6" s="36" t="s">
        <v>43</v>
      </c>
      <c r="H6" s="45">
        <v>117</v>
      </c>
      <c r="I6" s="30"/>
    </row>
    <row r="7" spans="1:12" s="20" customFormat="1" ht="49.5" customHeight="1">
      <c r="A7" s="35">
        <v>3</v>
      </c>
      <c r="B7" s="35" t="s">
        <v>57</v>
      </c>
      <c r="C7" s="43">
        <v>42872</v>
      </c>
      <c r="D7" s="36" t="s">
        <v>47</v>
      </c>
      <c r="E7" s="36" t="s">
        <v>57</v>
      </c>
      <c r="F7" s="35" t="s">
        <v>106</v>
      </c>
      <c r="G7" s="36" t="s">
        <v>43</v>
      </c>
      <c r="H7" s="90">
        <v>143</v>
      </c>
      <c r="I7" s="26"/>
    </row>
    <row r="8" spans="1:12" s="20" customFormat="1" ht="49.5" customHeight="1">
      <c r="A8" s="35">
        <v>4</v>
      </c>
      <c r="B8" s="35" t="s">
        <v>57</v>
      </c>
      <c r="C8" s="43">
        <v>42873</v>
      </c>
      <c r="D8" s="36" t="s">
        <v>47</v>
      </c>
      <c r="E8" s="36" t="s">
        <v>57</v>
      </c>
      <c r="F8" s="35" t="s">
        <v>107</v>
      </c>
      <c r="G8" s="36" t="s">
        <v>43</v>
      </c>
      <c r="H8" s="47">
        <v>115</v>
      </c>
      <c r="I8" s="26"/>
    </row>
    <row r="9" spans="1:12" s="20" customFormat="1" ht="49.5" customHeight="1">
      <c r="A9" s="35">
        <v>5</v>
      </c>
      <c r="B9" s="35" t="s">
        <v>57</v>
      </c>
      <c r="C9" s="43">
        <v>42874</v>
      </c>
      <c r="D9" s="36" t="s">
        <v>47</v>
      </c>
      <c r="E9" s="36" t="s">
        <v>57</v>
      </c>
      <c r="F9" s="35" t="s">
        <v>108</v>
      </c>
      <c r="G9" s="36" t="s">
        <v>43</v>
      </c>
      <c r="H9" s="47">
        <v>113</v>
      </c>
      <c r="I9" s="26"/>
    </row>
    <row r="10" spans="1:12" s="20" customFormat="1" ht="34.5" customHeight="1">
      <c r="A10" s="105" t="s">
        <v>102</v>
      </c>
      <c r="B10" s="106"/>
      <c r="C10" s="106"/>
      <c r="D10" s="106"/>
      <c r="E10" s="106"/>
      <c r="F10" s="106"/>
      <c r="G10" s="106"/>
      <c r="H10" s="106"/>
      <c r="I10" s="107"/>
    </row>
    <row r="11" spans="1:12" s="20" customFormat="1" ht="25.5" customHeight="1">
      <c r="A11" s="21"/>
      <c r="B11" s="21"/>
      <c r="C11" s="21"/>
      <c r="D11" s="21"/>
      <c r="E11" s="21"/>
      <c r="F11" s="21"/>
      <c r="G11" s="21"/>
      <c r="H11" s="21"/>
      <c r="I11" s="21"/>
    </row>
    <row r="12" spans="1:12" s="20" customFormat="1" ht="26.25" customHeight="1">
      <c r="A12" s="99" t="s">
        <v>147</v>
      </c>
      <c r="B12" s="99"/>
      <c r="C12" s="99"/>
      <c r="D12" s="99"/>
      <c r="E12" s="99"/>
      <c r="F12" s="99"/>
      <c r="G12" s="99"/>
      <c r="H12" s="99"/>
      <c r="I12" s="99"/>
    </row>
    <row r="13" spans="1:12" s="20" customFormat="1" ht="39.950000000000003" customHeight="1">
      <c r="A13" s="31" t="s">
        <v>15</v>
      </c>
      <c r="B13" s="31" t="s">
        <v>15</v>
      </c>
      <c r="C13" s="31" t="s">
        <v>51</v>
      </c>
      <c r="D13" s="32" t="s">
        <v>48</v>
      </c>
      <c r="E13" s="31" t="s">
        <v>18</v>
      </c>
      <c r="F13" s="31" t="s">
        <v>109</v>
      </c>
      <c r="G13" s="32" t="s">
        <v>52</v>
      </c>
      <c r="H13" s="31" t="s">
        <v>21</v>
      </c>
      <c r="I13" s="31" t="s">
        <v>22</v>
      </c>
    </row>
    <row r="14" spans="1:12" s="20" customFormat="1" ht="39.950000000000003" customHeight="1">
      <c r="A14" s="41"/>
      <c r="B14" s="41"/>
      <c r="C14" s="41"/>
      <c r="D14" s="42"/>
      <c r="E14" s="41"/>
      <c r="F14" s="41"/>
      <c r="G14" s="42"/>
      <c r="H14" s="76">
        <f>SUM(H15:H23)</f>
        <v>1510</v>
      </c>
      <c r="I14" s="41"/>
    </row>
    <row r="15" spans="1:12" s="20" customFormat="1" ht="39.950000000000003" customHeight="1">
      <c r="A15" s="35">
        <v>1</v>
      </c>
      <c r="B15" s="35" t="s">
        <v>23</v>
      </c>
      <c r="C15" s="34">
        <v>42877</v>
      </c>
      <c r="D15" s="36" t="s">
        <v>47</v>
      </c>
      <c r="E15" s="36" t="s">
        <v>142</v>
      </c>
      <c r="F15" s="35" t="s">
        <v>145</v>
      </c>
      <c r="G15" s="36" t="s">
        <v>65</v>
      </c>
      <c r="H15" s="92">
        <v>212</v>
      </c>
      <c r="I15" s="35"/>
    </row>
    <row r="16" spans="1:12" s="20" customFormat="1" ht="39.950000000000003" customHeight="1">
      <c r="A16" s="35">
        <v>2</v>
      </c>
      <c r="B16" s="35" t="s">
        <v>57</v>
      </c>
      <c r="C16" s="34">
        <v>42878</v>
      </c>
      <c r="D16" s="36" t="s">
        <v>47</v>
      </c>
      <c r="E16" s="36" t="s">
        <v>57</v>
      </c>
      <c r="F16" s="35" t="s">
        <v>122</v>
      </c>
      <c r="G16" s="36" t="s">
        <v>57</v>
      </c>
      <c r="H16" s="92">
        <v>159</v>
      </c>
      <c r="I16" s="26"/>
    </row>
    <row r="17" spans="1:9" s="20" customFormat="1" ht="39.950000000000003" customHeight="1">
      <c r="A17" s="35">
        <v>3</v>
      </c>
      <c r="B17" s="35" t="s">
        <v>57</v>
      </c>
      <c r="C17" s="34">
        <v>42879</v>
      </c>
      <c r="D17" s="36" t="s">
        <v>47</v>
      </c>
      <c r="E17" s="36" t="s">
        <v>57</v>
      </c>
      <c r="F17" s="35" t="s">
        <v>110</v>
      </c>
      <c r="G17" s="36" t="s">
        <v>57</v>
      </c>
      <c r="H17" s="92">
        <v>166</v>
      </c>
      <c r="I17" s="26"/>
    </row>
    <row r="18" spans="1:9" s="20" customFormat="1" ht="39.950000000000003" customHeight="1">
      <c r="A18" s="35">
        <v>4</v>
      </c>
      <c r="B18" s="35" t="s">
        <v>57</v>
      </c>
      <c r="C18" s="34">
        <v>42880</v>
      </c>
      <c r="D18" s="36" t="s">
        <v>47</v>
      </c>
      <c r="E18" s="36" t="s">
        <v>57</v>
      </c>
      <c r="F18" s="35" t="s">
        <v>111</v>
      </c>
      <c r="G18" s="36" t="s">
        <v>57</v>
      </c>
      <c r="H18" s="92">
        <v>124</v>
      </c>
      <c r="I18" s="26"/>
    </row>
    <row r="19" spans="1:9" s="20" customFormat="1" ht="39.950000000000003" customHeight="1">
      <c r="A19" s="35">
        <v>5</v>
      </c>
      <c r="B19" s="35" t="s">
        <v>57</v>
      </c>
      <c r="C19" s="34">
        <v>42881</v>
      </c>
      <c r="D19" s="36" t="s">
        <v>47</v>
      </c>
      <c r="E19" s="36" t="s">
        <v>57</v>
      </c>
      <c r="F19" s="35" t="s">
        <v>112</v>
      </c>
      <c r="G19" s="36" t="s">
        <v>96</v>
      </c>
      <c r="H19" s="92">
        <v>153</v>
      </c>
      <c r="I19" s="26"/>
    </row>
    <row r="20" spans="1:9" s="20" customFormat="1" ht="39.950000000000003" customHeight="1">
      <c r="A20" s="35">
        <v>7</v>
      </c>
      <c r="B20" s="35" t="s">
        <v>57</v>
      </c>
      <c r="C20" s="34">
        <v>42884</v>
      </c>
      <c r="D20" s="36" t="s">
        <v>47</v>
      </c>
      <c r="E20" s="36" t="s">
        <v>58</v>
      </c>
      <c r="F20" s="35" t="s">
        <v>148</v>
      </c>
      <c r="G20" s="36" t="s">
        <v>96</v>
      </c>
      <c r="H20" s="35">
        <v>229</v>
      </c>
      <c r="I20" s="29" t="s">
        <v>131</v>
      </c>
    </row>
    <row r="21" spans="1:9" s="20" customFormat="1" ht="39.950000000000003" customHeight="1">
      <c r="A21" s="35">
        <v>8</v>
      </c>
      <c r="B21" s="35" t="s">
        <v>57</v>
      </c>
      <c r="C21" s="34">
        <v>42885</v>
      </c>
      <c r="D21" s="36" t="s">
        <v>47</v>
      </c>
      <c r="E21" s="36" t="s">
        <v>58</v>
      </c>
      <c r="F21" s="35" t="s">
        <v>146</v>
      </c>
      <c r="G21" s="36" t="s">
        <v>43</v>
      </c>
      <c r="H21" s="35">
        <v>136</v>
      </c>
      <c r="I21" s="26"/>
    </row>
    <row r="22" spans="1:9" s="20" customFormat="1" ht="39.950000000000003" customHeight="1">
      <c r="A22" s="35">
        <v>6</v>
      </c>
      <c r="B22" s="35" t="s">
        <v>57</v>
      </c>
      <c r="C22" s="34">
        <v>42886</v>
      </c>
      <c r="D22" s="36" t="s">
        <v>47</v>
      </c>
      <c r="E22" s="36" t="s">
        <v>57</v>
      </c>
      <c r="F22" s="35" t="s">
        <v>113</v>
      </c>
      <c r="G22" s="36" t="s">
        <v>57</v>
      </c>
      <c r="H22" s="77">
        <v>200</v>
      </c>
      <c r="I22" s="26"/>
    </row>
    <row r="23" spans="1:9" s="20" customFormat="1" ht="39.950000000000003" customHeight="1">
      <c r="A23" s="35">
        <v>9</v>
      </c>
      <c r="B23" s="35" t="s">
        <v>57</v>
      </c>
      <c r="C23" s="34">
        <v>42887</v>
      </c>
      <c r="D23" s="36" t="s">
        <v>47</v>
      </c>
      <c r="E23" s="36" t="s">
        <v>58</v>
      </c>
      <c r="F23" s="35" t="s">
        <v>114</v>
      </c>
      <c r="G23" s="36" t="s">
        <v>96</v>
      </c>
      <c r="H23" s="35">
        <v>131</v>
      </c>
      <c r="I23" s="29"/>
    </row>
    <row r="24" spans="1:9" s="20" customFormat="1" ht="26.25" customHeight="1">
      <c r="A24" s="21"/>
      <c r="B24" s="21"/>
      <c r="C24" s="21"/>
      <c r="D24" s="21"/>
      <c r="E24" s="21"/>
      <c r="F24" s="21"/>
      <c r="G24" s="21"/>
      <c r="H24" s="21"/>
      <c r="I24" s="21"/>
    </row>
    <row r="25" spans="1:9" s="20" customFormat="1" ht="33" customHeight="1">
      <c r="A25" s="99" t="s">
        <v>54</v>
      </c>
      <c r="B25" s="99"/>
      <c r="C25" s="99"/>
      <c r="D25" s="99"/>
      <c r="E25" s="99"/>
      <c r="F25" s="99"/>
      <c r="G25" s="99"/>
      <c r="H25" s="99"/>
      <c r="I25" s="22"/>
    </row>
    <row r="26" spans="1:9" s="20" customFormat="1" ht="39.950000000000003" customHeight="1">
      <c r="A26" s="31" t="s">
        <v>50</v>
      </c>
      <c r="B26" s="31" t="s">
        <v>15</v>
      </c>
      <c r="C26" s="31" t="s">
        <v>51</v>
      </c>
      <c r="D26" s="32" t="s">
        <v>48</v>
      </c>
      <c r="E26" s="31" t="s">
        <v>18</v>
      </c>
      <c r="F26" s="31" t="s">
        <v>109</v>
      </c>
      <c r="G26" s="32" t="s">
        <v>56</v>
      </c>
      <c r="H26" s="31" t="s">
        <v>21</v>
      </c>
      <c r="I26" s="23" t="s">
        <v>22</v>
      </c>
    </row>
    <row r="27" spans="1:9" s="20" customFormat="1" ht="48" customHeight="1">
      <c r="A27" s="33">
        <v>1</v>
      </c>
      <c r="B27" s="33" t="s">
        <v>27</v>
      </c>
      <c r="C27" s="34">
        <v>42875</v>
      </c>
      <c r="D27" s="35" t="s">
        <v>68</v>
      </c>
      <c r="E27" s="36" t="s">
        <v>142</v>
      </c>
      <c r="F27" s="36" t="s">
        <v>117</v>
      </c>
      <c r="G27" s="36" t="s">
        <v>87</v>
      </c>
      <c r="H27" s="35" t="s">
        <v>59</v>
      </c>
      <c r="I27" s="26" t="s">
        <v>130</v>
      </c>
    </row>
    <row r="28" spans="1:9" s="20" customFormat="1" ht="48" customHeight="1">
      <c r="A28" s="33">
        <v>2</v>
      </c>
      <c r="B28" s="33" t="s">
        <v>28</v>
      </c>
      <c r="C28" s="34">
        <v>42886</v>
      </c>
      <c r="D28" s="35" t="s">
        <v>55</v>
      </c>
      <c r="E28" s="36" t="s">
        <v>57</v>
      </c>
      <c r="F28" s="36" t="s">
        <v>116</v>
      </c>
      <c r="G28" s="36" t="s">
        <v>60</v>
      </c>
      <c r="H28" s="77">
        <v>127</v>
      </c>
      <c r="I28" s="26" t="s">
        <v>129</v>
      </c>
    </row>
    <row r="29" spans="1:9" s="20" customFormat="1" ht="48" customHeight="1">
      <c r="A29" s="93"/>
      <c r="B29" s="93"/>
      <c r="C29" s="94"/>
      <c r="D29" s="95"/>
      <c r="E29" s="96"/>
      <c r="F29" s="96"/>
      <c r="G29" s="96"/>
      <c r="H29" s="95"/>
      <c r="I29" s="97"/>
    </row>
    <row r="30" spans="1:9" s="20" customFormat="1" ht="27" customHeight="1">
      <c r="A30" s="99" t="s">
        <v>61</v>
      </c>
      <c r="B30" s="99"/>
      <c r="C30" s="99"/>
      <c r="D30" s="99"/>
      <c r="E30" s="99"/>
      <c r="F30" s="99"/>
      <c r="G30" s="99"/>
      <c r="H30" s="99"/>
      <c r="I30" s="99"/>
    </row>
    <row r="31" spans="1:9" s="20" customFormat="1" ht="50.1" customHeight="1">
      <c r="A31" s="31" t="s">
        <v>15</v>
      </c>
      <c r="B31" s="31" t="s">
        <v>15</v>
      </c>
      <c r="C31" s="31" t="s">
        <v>29</v>
      </c>
      <c r="D31" s="31" t="s">
        <v>30</v>
      </c>
      <c r="E31" s="31" t="s">
        <v>31</v>
      </c>
      <c r="F31" s="31" t="s">
        <v>25</v>
      </c>
      <c r="G31" s="31" t="s">
        <v>32</v>
      </c>
      <c r="H31" s="31" t="s">
        <v>33</v>
      </c>
      <c r="I31" s="23" t="s">
        <v>34</v>
      </c>
    </row>
    <row r="32" spans="1:9" s="20" customFormat="1" ht="39.950000000000003" customHeight="1">
      <c r="A32" s="41"/>
      <c r="B32" s="41"/>
      <c r="C32" s="41"/>
      <c r="D32" s="42"/>
      <c r="E32" s="41"/>
      <c r="F32" s="41"/>
      <c r="G32" s="42"/>
      <c r="H32" s="76">
        <f>SUM(H33:H38)</f>
        <v>3096</v>
      </c>
      <c r="I32" s="41"/>
    </row>
    <row r="33" spans="1:10" s="20" customFormat="1" ht="50.1" customHeight="1">
      <c r="A33" s="37">
        <v>1</v>
      </c>
      <c r="B33" s="37" t="s">
        <v>97</v>
      </c>
      <c r="C33" s="43">
        <v>42870</v>
      </c>
      <c r="D33" s="36" t="s">
        <v>62</v>
      </c>
      <c r="E33" s="36" t="s">
        <v>94</v>
      </c>
      <c r="F33" s="36" t="s">
        <v>115</v>
      </c>
      <c r="G33" s="36" t="s">
        <v>89</v>
      </c>
      <c r="H33" s="40">
        <v>403</v>
      </c>
      <c r="I33" s="27"/>
    </row>
    <row r="34" spans="1:10" s="20" customFormat="1" ht="50.1" customHeight="1">
      <c r="A34" s="37">
        <v>2</v>
      </c>
      <c r="B34" s="37" t="s">
        <v>57</v>
      </c>
      <c r="C34" s="43">
        <v>42871</v>
      </c>
      <c r="D34" s="36" t="s">
        <v>62</v>
      </c>
      <c r="E34" s="36" t="s">
        <v>95</v>
      </c>
      <c r="F34" s="36" t="s">
        <v>96</v>
      </c>
      <c r="G34" s="36" t="s">
        <v>90</v>
      </c>
      <c r="H34" s="40">
        <v>584</v>
      </c>
      <c r="I34" s="27"/>
    </row>
    <row r="35" spans="1:10" s="20" customFormat="1" ht="50.1" customHeight="1">
      <c r="A35" s="37">
        <v>3</v>
      </c>
      <c r="B35" s="37" t="s">
        <v>57</v>
      </c>
      <c r="C35" s="43">
        <v>42872</v>
      </c>
      <c r="D35" s="36" t="s">
        <v>62</v>
      </c>
      <c r="E35" s="36" t="s">
        <v>95</v>
      </c>
      <c r="F35" s="36" t="s">
        <v>96</v>
      </c>
      <c r="G35" s="36" t="s">
        <v>91</v>
      </c>
      <c r="H35" s="40">
        <v>623</v>
      </c>
      <c r="I35" s="88" t="s">
        <v>131</v>
      </c>
    </row>
    <row r="36" spans="1:10" s="20" customFormat="1" ht="50.1" customHeight="1">
      <c r="A36" s="37">
        <v>4</v>
      </c>
      <c r="B36" s="37" t="s">
        <v>57</v>
      </c>
      <c r="C36" s="43">
        <v>42873</v>
      </c>
      <c r="D36" s="36" t="s">
        <v>62</v>
      </c>
      <c r="E36" s="36" t="s">
        <v>95</v>
      </c>
      <c r="F36" s="36" t="s">
        <v>96</v>
      </c>
      <c r="G36" s="36" t="s">
        <v>98</v>
      </c>
      <c r="H36" s="40">
        <v>488</v>
      </c>
      <c r="I36" s="65"/>
    </row>
    <row r="37" spans="1:10" s="20" customFormat="1" ht="50.1" customHeight="1">
      <c r="A37" s="37">
        <v>5</v>
      </c>
      <c r="B37" s="37" t="s">
        <v>57</v>
      </c>
      <c r="C37" s="43">
        <v>42874</v>
      </c>
      <c r="D37" s="36" t="s">
        <v>62</v>
      </c>
      <c r="E37" s="36" t="s">
        <v>95</v>
      </c>
      <c r="F37" s="36" t="s">
        <v>96</v>
      </c>
      <c r="G37" s="36" t="s">
        <v>99</v>
      </c>
      <c r="H37" s="40">
        <v>972</v>
      </c>
      <c r="I37" s="65">
        <f>SUM(H33:H37)</f>
        <v>3070</v>
      </c>
    </row>
    <row r="38" spans="1:10" s="20" customFormat="1" ht="50.1" customHeight="1">
      <c r="A38" s="37">
        <v>6</v>
      </c>
      <c r="B38" s="37" t="s">
        <v>95</v>
      </c>
      <c r="C38" s="38">
        <v>42870</v>
      </c>
      <c r="D38" s="36" t="s">
        <v>62</v>
      </c>
      <c r="E38" s="36" t="s">
        <v>143</v>
      </c>
      <c r="F38" s="39" t="s">
        <v>92</v>
      </c>
      <c r="G38" s="36" t="s">
        <v>93</v>
      </c>
      <c r="H38" s="40">
        <v>26</v>
      </c>
      <c r="I38" s="63"/>
    </row>
    <row r="39" spans="1:10" s="20" customFormat="1" ht="36" customHeight="1">
      <c r="A39" s="100" t="s">
        <v>101</v>
      </c>
      <c r="B39" s="101"/>
      <c r="C39" s="101"/>
      <c r="D39" s="101"/>
      <c r="E39" s="101"/>
      <c r="F39" s="101"/>
      <c r="G39" s="101"/>
      <c r="H39" s="101"/>
      <c r="I39" s="102"/>
    </row>
    <row r="40" spans="1:10" s="20" customFormat="1" ht="30" customHeight="1">
      <c r="A40" s="25"/>
      <c r="B40" s="25"/>
      <c r="C40" s="25"/>
      <c r="D40" s="25"/>
      <c r="E40" s="25"/>
      <c r="F40" s="25"/>
      <c r="G40" s="25"/>
      <c r="H40" s="25"/>
    </row>
    <row r="41" spans="1:10" s="20" customFormat="1" ht="22.5" customHeight="1">
      <c r="A41" s="99" t="s">
        <v>136</v>
      </c>
      <c r="B41" s="99"/>
      <c r="C41" s="99"/>
      <c r="D41" s="99"/>
      <c r="E41" s="99"/>
      <c r="F41" s="99"/>
      <c r="G41" s="99"/>
      <c r="H41" s="99"/>
      <c r="I41" s="99"/>
    </row>
    <row r="42" spans="1:10" s="20" customFormat="1" ht="39.950000000000003" customHeight="1">
      <c r="A42" s="31" t="s">
        <v>80</v>
      </c>
      <c r="B42" s="31" t="s">
        <v>53</v>
      </c>
      <c r="C42" s="31" t="s">
        <v>24</v>
      </c>
      <c r="D42" s="31" t="s">
        <v>81</v>
      </c>
      <c r="E42" s="31" t="s">
        <v>82</v>
      </c>
      <c r="F42" s="32" t="s">
        <v>138</v>
      </c>
      <c r="G42" s="32" t="s">
        <v>83</v>
      </c>
      <c r="H42" s="31" t="s">
        <v>84</v>
      </c>
      <c r="I42" s="31" t="s">
        <v>22</v>
      </c>
    </row>
    <row r="43" spans="1:10" s="20" customFormat="1" ht="51" customHeight="1">
      <c r="A43" s="33">
        <v>1</v>
      </c>
      <c r="B43" s="33" t="s">
        <v>86</v>
      </c>
      <c r="C43" s="34" t="s">
        <v>135</v>
      </c>
      <c r="D43" s="35" t="s">
        <v>67</v>
      </c>
      <c r="E43" s="35" t="s">
        <v>85</v>
      </c>
      <c r="F43" s="36" t="s">
        <v>137</v>
      </c>
      <c r="G43" s="36" t="s">
        <v>118</v>
      </c>
      <c r="H43" s="46">
        <v>730</v>
      </c>
      <c r="I43" s="37"/>
    </row>
    <row r="44" spans="1:10" s="20" customFormat="1" ht="36.75" customHeight="1">
      <c r="A44" s="100" t="s">
        <v>26</v>
      </c>
      <c r="B44" s="101"/>
      <c r="C44" s="101"/>
      <c r="D44" s="101"/>
      <c r="E44" s="101"/>
      <c r="F44" s="101"/>
      <c r="G44" s="101"/>
      <c r="H44" s="101"/>
      <c r="I44" s="102"/>
    </row>
    <row r="45" spans="1:10" s="20" customFormat="1" ht="34.5" customHeight="1">
      <c r="A45" s="99" t="s">
        <v>63</v>
      </c>
      <c r="B45" s="99"/>
      <c r="C45" s="99"/>
      <c r="D45" s="99"/>
      <c r="E45" s="99"/>
      <c r="F45" s="99"/>
      <c r="G45" s="99"/>
      <c r="H45" s="99"/>
      <c r="I45" s="99"/>
    </row>
    <row r="46" spans="1:10" s="20" customFormat="1" ht="50.1" customHeight="1">
      <c r="A46" s="31" t="s">
        <v>15</v>
      </c>
      <c r="B46" s="31" t="s">
        <v>15</v>
      </c>
      <c r="C46" s="31" t="s">
        <v>16</v>
      </c>
      <c r="D46" s="31" t="s">
        <v>17</v>
      </c>
      <c r="E46" s="31" t="s">
        <v>18</v>
      </c>
      <c r="F46" s="31" t="s">
        <v>19</v>
      </c>
      <c r="G46" s="31" t="s">
        <v>20</v>
      </c>
      <c r="H46" s="31" t="s">
        <v>21</v>
      </c>
      <c r="I46" s="23" t="s">
        <v>22</v>
      </c>
    </row>
    <row r="47" spans="1:10" s="20" customFormat="1" ht="50.1" customHeight="1">
      <c r="A47" s="33">
        <v>1</v>
      </c>
      <c r="B47" s="33" t="s">
        <v>36</v>
      </c>
      <c r="C47" s="35" t="s">
        <v>37</v>
      </c>
      <c r="D47" s="35" t="s">
        <v>38</v>
      </c>
      <c r="E47" s="35" t="s">
        <v>39</v>
      </c>
      <c r="F47" s="37" t="s">
        <v>64</v>
      </c>
      <c r="G47" s="36" t="s">
        <v>140</v>
      </c>
      <c r="H47" s="35" t="s">
        <v>141</v>
      </c>
      <c r="I47" s="26" t="s">
        <v>119</v>
      </c>
      <c r="J47" s="64"/>
    </row>
    <row r="48" spans="1:10" s="20" customFormat="1" ht="50.1" customHeight="1">
      <c r="A48" s="33">
        <v>2</v>
      </c>
      <c r="B48" s="33" t="s">
        <v>40</v>
      </c>
      <c r="C48" s="35" t="s">
        <v>37</v>
      </c>
      <c r="D48" s="35" t="s">
        <v>41</v>
      </c>
      <c r="E48" s="35" t="s">
        <v>39</v>
      </c>
      <c r="F48" s="37" t="s">
        <v>42</v>
      </c>
      <c r="G48" s="36" t="s">
        <v>35</v>
      </c>
      <c r="H48" s="35">
        <v>27</v>
      </c>
      <c r="I48" s="24" t="s">
        <v>43</v>
      </c>
    </row>
    <row r="50" spans="2:5" s="2" customFormat="1" ht="24" customHeight="1">
      <c r="B50" s="98"/>
      <c r="C50" s="98"/>
      <c r="D50" s="98"/>
      <c r="E50" s="98"/>
    </row>
  </sheetData>
  <mergeCells count="12">
    <mergeCell ref="B50:E50"/>
    <mergeCell ref="A30:I30"/>
    <mergeCell ref="A45:I45"/>
    <mergeCell ref="A39:I39"/>
    <mergeCell ref="A1:I1"/>
    <mergeCell ref="H2:I2"/>
    <mergeCell ref="A41:I41"/>
    <mergeCell ref="A44:I44"/>
    <mergeCell ref="A25:H25"/>
    <mergeCell ref="A10:I10"/>
    <mergeCell ref="A2:D2"/>
    <mergeCell ref="A12:I12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49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topLeftCell="A16" zoomScaleNormal="100" workbookViewId="0">
      <selection activeCell="J25" sqref="J25"/>
    </sheetView>
  </sheetViews>
  <sheetFormatPr defaultRowHeight="16.5"/>
  <cols>
    <col min="1" max="1" width="7.25" style="9" customWidth="1"/>
    <col min="2" max="2" width="9" style="9"/>
    <col min="3" max="3" width="8.375" customWidth="1"/>
    <col min="4" max="4" width="8" customWidth="1"/>
    <col min="5" max="5" width="7.75" customWidth="1"/>
    <col min="6" max="6" width="8.25" customWidth="1"/>
    <col min="7" max="7" width="8.625" customWidth="1"/>
    <col min="8" max="8" width="8.375" customWidth="1"/>
    <col min="9" max="9" width="7.625" customWidth="1"/>
    <col min="10" max="10" width="8.25" customWidth="1"/>
    <col min="11" max="11" width="11.75" customWidth="1"/>
    <col min="12" max="13" width="9.75" customWidth="1"/>
    <col min="14" max="14" width="10" customWidth="1"/>
  </cols>
  <sheetData>
    <row r="1" spans="1:17" ht="42.75" customHeight="1">
      <c r="A1" s="103" t="s">
        <v>139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</row>
    <row r="2" spans="1:17" ht="27.75" customHeight="1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 t="s">
        <v>149</v>
      </c>
    </row>
    <row r="3" spans="1:17" ht="16.5" customHeight="1">
      <c r="A3" s="110" t="s">
        <v>45</v>
      </c>
      <c r="B3" s="110" t="s">
        <v>46</v>
      </c>
      <c r="C3" s="112" t="s">
        <v>69</v>
      </c>
      <c r="D3" s="113"/>
      <c r="E3" s="113"/>
      <c r="F3" s="114"/>
      <c r="G3" s="115" t="s">
        <v>66</v>
      </c>
      <c r="H3" s="116"/>
      <c r="I3" s="116"/>
      <c r="J3" s="117"/>
      <c r="K3" s="118" t="s">
        <v>70</v>
      </c>
      <c r="L3" s="120" t="s">
        <v>78</v>
      </c>
      <c r="M3" s="120"/>
      <c r="N3" s="121"/>
      <c r="O3" s="108" t="s">
        <v>75</v>
      </c>
    </row>
    <row r="4" spans="1:17" ht="36.75" customHeight="1">
      <c r="A4" s="111"/>
      <c r="B4" s="111"/>
      <c r="C4" s="19" t="s">
        <v>71</v>
      </c>
      <c r="D4" s="19" t="s">
        <v>72</v>
      </c>
      <c r="E4" s="19" t="s">
        <v>73</v>
      </c>
      <c r="F4" s="19" t="s">
        <v>44</v>
      </c>
      <c r="G4" s="19" t="s">
        <v>71</v>
      </c>
      <c r="H4" s="19" t="s">
        <v>72</v>
      </c>
      <c r="I4" s="19" t="s">
        <v>73</v>
      </c>
      <c r="J4" s="19" t="s">
        <v>44</v>
      </c>
      <c r="K4" s="119"/>
      <c r="L4" s="49" t="s">
        <v>71</v>
      </c>
      <c r="M4" s="49" t="s">
        <v>72</v>
      </c>
      <c r="N4" s="50" t="s">
        <v>74</v>
      </c>
      <c r="O4" s="109"/>
    </row>
    <row r="5" spans="1:17" ht="33.75" customHeight="1">
      <c r="A5" s="10" t="s">
        <v>74</v>
      </c>
      <c r="B5" s="10"/>
      <c r="C5" s="4">
        <f>SUM(C6:C21)</f>
        <v>566</v>
      </c>
      <c r="D5" s="4">
        <f t="shared" ref="D5:N5" si="0">SUM(D6:D21)</f>
        <v>50</v>
      </c>
      <c r="E5" s="4">
        <f t="shared" si="0"/>
        <v>616</v>
      </c>
      <c r="F5" s="4">
        <f t="shared" si="0"/>
        <v>616</v>
      </c>
      <c r="G5" s="4">
        <f t="shared" si="0"/>
        <v>1476</v>
      </c>
      <c r="H5" s="4">
        <f t="shared" si="0"/>
        <v>137</v>
      </c>
      <c r="I5" s="4">
        <f t="shared" si="0"/>
        <v>1613</v>
      </c>
      <c r="J5" s="4">
        <f t="shared" si="0"/>
        <v>1613</v>
      </c>
      <c r="K5" s="48">
        <f t="shared" si="0"/>
        <v>2229</v>
      </c>
      <c r="L5" s="51">
        <f t="shared" si="0"/>
        <v>2780</v>
      </c>
      <c r="M5" s="51">
        <f t="shared" si="0"/>
        <v>290</v>
      </c>
      <c r="N5" s="52">
        <f t="shared" si="0"/>
        <v>3070</v>
      </c>
      <c r="O5" s="53">
        <f>SUM(O6:O21)</f>
        <v>5299</v>
      </c>
    </row>
    <row r="6" spans="1:17" ht="27.75" customHeight="1">
      <c r="A6" s="11">
        <v>1</v>
      </c>
      <c r="B6" s="11" t="s">
        <v>0</v>
      </c>
      <c r="C6" s="80">
        <v>44</v>
      </c>
      <c r="D6" s="80"/>
      <c r="E6" s="13">
        <f>SUM(C6:D6)</f>
        <v>44</v>
      </c>
      <c r="F6" s="6"/>
      <c r="G6" s="80">
        <v>106</v>
      </c>
      <c r="H6" s="80">
        <v>4</v>
      </c>
      <c r="I6" s="3">
        <f>SUM(G6:H6)</f>
        <v>110</v>
      </c>
      <c r="J6" s="6"/>
      <c r="K6" s="5">
        <f>SUM(E6,I6)</f>
        <v>154</v>
      </c>
      <c r="L6" s="81">
        <v>191</v>
      </c>
      <c r="M6" s="81">
        <v>20</v>
      </c>
      <c r="N6" s="66">
        <f>SUM(L6:M6)</f>
        <v>211</v>
      </c>
      <c r="O6" s="54">
        <f>SUM(K6,N6)</f>
        <v>365</v>
      </c>
      <c r="P6" s="9"/>
    </row>
    <row r="7" spans="1:17" ht="27.75" customHeight="1">
      <c r="A7" s="11">
        <v>2</v>
      </c>
      <c r="B7" s="12" t="s">
        <v>1</v>
      </c>
      <c r="C7" s="80">
        <v>18</v>
      </c>
      <c r="D7" s="80"/>
      <c r="E7" s="3">
        <f>SUM(C7:D7)</f>
        <v>18</v>
      </c>
      <c r="F7" s="6"/>
      <c r="G7" s="80">
        <v>41</v>
      </c>
      <c r="H7" s="80">
        <v>3</v>
      </c>
      <c r="I7" s="14">
        <f t="shared" ref="I7:I21" si="1">SUM(G7:H7)</f>
        <v>44</v>
      </c>
      <c r="J7" s="6"/>
      <c r="K7" s="5">
        <f t="shared" ref="K7:K23" si="2">SUM(E7,I7)</f>
        <v>62</v>
      </c>
      <c r="L7" s="81">
        <v>45</v>
      </c>
      <c r="M7" s="81">
        <v>8</v>
      </c>
      <c r="N7" s="66">
        <f t="shared" ref="N7:N21" si="3">SUM(L7:M7)</f>
        <v>53</v>
      </c>
      <c r="O7" s="54">
        <f t="shared" ref="O7:O21" si="4">SUM(K7,N7)</f>
        <v>115</v>
      </c>
    </row>
    <row r="8" spans="1:17" ht="27.75" customHeight="1">
      <c r="A8" s="11">
        <v>3</v>
      </c>
      <c r="B8" s="12" t="s">
        <v>2</v>
      </c>
      <c r="C8" s="80">
        <v>12</v>
      </c>
      <c r="D8" s="80">
        <v>3</v>
      </c>
      <c r="E8" s="3">
        <f t="shared" ref="E8:E21" si="5">SUM(C8:D8)</f>
        <v>15</v>
      </c>
      <c r="F8" s="6"/>
      <c r="G8" s="80">
        <v>29</v>
      </c>
      <c r="H8" s="80">
        <v>2</v>
      </c>
      <c r="I8" s="14">
        <f t="shared" si="1"/>
        <v>31</v>
      </c>
      <c r="J8" s="6"/>
      <c r="K8" s="5">
        <f t="shared" si="2"/>
        <v>46</v>
      </c>
      <c r="L8" s="81">
        <v>24</v>
      </c>
      <c r="M8" s="81">
        <v>2</v>
      </c>
      <c r="N8" s="66">
        <f t="shared" si="3"/>
        <v>26</v>
      </c>
      <c r="O8" s="54">
        <f t="shared" si="4"/>
        <v>72</v>
      </c>
    </row>
    <row r="9" spans="1:17" ht="27.75" customHeight="1">
      <c r="A9" s="11">
        <v>4</v>
      </c>
      <c r="B9" s="12" t="s">
        <v>3</v>
      </c>
      <c r="C9" s="80">
        <v>23</v>
      </c>
      <c r="D9" s="80">
        <v>6</v>
      </c>
      <c r="E9" s="3">
        <f t="shared" si="5"/>
        <v>29</v>
      </c>
      <c r="F9" s="6"/>
      <c r="G9" s="80">
        <v>79</v>
      </c>
      <c r="H9" s="80">
        <v>2</v>
      </c>
      <c r="I9" s="18">
        <f t="shared" si="1"/>
        <v>81</v>
      </c>
      <c r="J9" s="55"/>
      <c r="K9" s="5">
        <f t="shared" si="2"/>
        <v>110</v>
      </c>
      <c r="L9" s="81">
        <v>104</v>
      </c>
      <c r="M9" s="81">
        <v>9</v>
      </c>
      <c r="N9" s="66">
        <f t="shared" si="3"/>
        <v>113</v>
      </c>
      <c r="O9" s="54">
        <f t="shared" si="4"/>
        <v>223</v>
      </c>
      <c r="Q9" s="67">
        <f>SUM(N6:N9)</f>
        <v>403</v>
      </c>
    </row>
    <row r="10" spans="1:17" ht="27.75" customHeight="1">
      <c r="A10" s="11">
        <v>5</v>
      </c>
      <c r="B10" s="12" t="s">
        <v>76</v>
      </c>
      <c r="C10" s="80">
        <v>29</v>
      </c>
      <c r="D10" s="80">
        <v>5</v>
      </c>
      <c r="E10" s="3">
        <f t="shared" si="5"/>
        <v>34</v>
      </c>
      <c r="F10" s="6"/>
      <c r="G10" s="80">
        <v>58</v>
      </c>
      <c r="H10" s="80">
        <v>20</v>
      </c>
      <c r="I10" s="18">
        <f t="shared" si="1"/>
        <v>78</v>
      </c>
      <c r="J10" s="56">
        <f>SUM(I9:I10)</f>
        <v>159</v>
      </c>
      <c r="K10" s="5">
        <f t="shared" si="2"/>
        <v>112</v>
      </c>
      <c r="L10" s="81">
        <v>94</v>
      </c>
      <c r="M10" s="81">
        <v>35</v>
      </c>
      <c r="N10" s="68">
        <f t="shared" si="3"/>
        <v>129</v>
      </c>
      <c r="O10" s="54">
        <f t="shared" si="4"/>
        <v>241</v>
      </c>
    </row>
    <row r="11" spans="1:17" ht="27.75" customHeight="1">
      <c r="A11" s="11">
        <v>6</v>
      </c>
      <c r="B11" s="12" t="s">
        <v>4</v>
      </c>
      <c r="C11" s="80">
        <v>30</v>
      </c>
      <c r="D11" s="80">
        <v>2</v>
      </c>
      <c r="E11" s="3">
        <f t="shared" si="5"/>
        <v>32</v>
      </c>
      <c r="F11" s="3">
        <f>SUM(E7:E11)</f>
        <v>128</v>
      </c>
      <c r="G11" s="80">
        <v>77</v>
      </c>
      <c r="H11" s="80"/>
      <c r="I11" s="55">
        <f t="shared" si="1"/>
        <v>77</v>
      </c>
      <c r="J11" s="6"/>
      <c r="K11" s="5">
        <f t="shared" si="2"/>
        <v>109</v>
      </c>
      <c r="L11" s="81">
        <v>153</v>
      </c>
      <c r="M11" s="81">
        <v>9</v>
      </c>
      <c r="N11" s="68">
        <f t="shared" si="3"/>
        <v>162</v>
      </c>
      <c r="O11" s="54">
        <f t="shared" si="4"/>
        <v>271</v>
      </c>
    </row>
    <row r="12" spans="1:17" ht="27.75" customHeight="1">
      <c r="A12" s="11">
        <v>7</v>
      </c>
      <c r="B12" s="12" t="s">
        <v>5</v>
      </c>
      <c r="C12" s="80">
        <v>12</v>
      </c>
      <c r="D12" s="80">
        <v>5</v>
      </c>
      <c r="E12" s="13">
        <f t="shared" si="5"/>
        <v>17</v>
      </c>
      <c r="F12" s="6"/>
      <c r="G12" s="80">
        <v>63</v>
      </c>
      <c r="H12" s="80">
        <v>26</v>
      </c>
      <c r="I12" s="55">
        <f t="shared" si="1"/>
        <v>89</v>
      </c>
      <c r="J12" s="55">
        <f>SUM(I11:I12)</f>
        <v>166</v>
      </c>
      <c r="K12" s="5">
        <f t="shared" si="2"/>
        <v>106</v>
      </c>
      <c r="L12" s="81">
        <v>114</v>
      </c>
      <c r="M12" s="81">
        <v>19</v>
      </c>
      <c r="N12" s="68">
        <f t="shared" si="3"/>
        <v>133</v>
      </c>
      <c r="O12" s="54">
        <f t="shared" si="4"/>
        <v>239</v>
      </c>
    </row>
    <row r="13" spans="1:17" ht="27.75" customHeight="1">
      <c r="A13" s="11">
        <v>8</v>
      </c>
      <c r="B13" s="12" t="s">
        <v>6</v>
      </c>
      <c r="C13" s="80">
        <v>36</v>
      </c>
      <c r="D13" s="80">
        <v>2</v>
      </c>
      <c r="E13" s="13">
        <f t="shared" si="5"/>
        <v>38</v>
      </c>
      <c r="F13" s="6"/>
      <c r="G13" s="80">
        <v>80</v>
      </c>
      <c r="H13" s="80">
        <v>2</v>
      </c>
      <c r="I13" s="57">
        <f t="shared" si="1"/>
        <v>82</v>
      </c>
      <c r="J13" s="6"/>
      <c r="K13" s="5">
        <f t="shared" si="2"/>
        <v>120</v>
      </c>
      <c r="L13" s="81">
        <v>154</v>
      </c>
      <c r="M13" s="81">
        <v>6</v>
      </c>
      <c r="N13" s="68">
        <f t="shared" si="3"/>
        <v>160</v>
      </c>
      <c r="O13" s="54">
        <f t="shared" si="4"/>
        <v>280</v>
      </c>
      <c r="Q13" s="70">
        <f>SUM(N10:N13)</f>
        <v>584</v>
      </c>
    </row>
    <row r="14" spans="1:17" ht="27.75" customHeight="1">
      <c r="A14" s="11">
        <v>9</v>
      </c>
      <c r="B14" s="12" t="s">
        <v>7</v>
      </c>
      <c r="C14" s="80">
        <v>13</v>
      </c>
      <c r="D14" s="80"/>
      <c r="E14" s="13">
        <f t="shared" si="5"/>
        <v>13</v>
      </c>
      <c r="F14" s="6"/>
      <c r="G14" s="80">
        <v>42</v>
      </c>
      <c r="H14" s="80"/>
      <c r="I14" s="57">
        <f t="shared" si="1"/>
        <v>42</v>
      </c>
      <c r="J14" s="57">
        <f>SUM(I13,I14)</f>
        <v>124</v>
      </c>
      <c r="K14" s="5">
        <f t="shared" si="2"/>
        <v>55</v>
      </c>
      <c r="L14" s="81">
        <v>44</v>
      </c>
      <c r="M14" s="81">
        <v>4</v>
      </c>
      <c r="N14" s="69">
        <f t="shared" si="3"/>
        <v>48</v>
      </c>
      <c r="O14" s="54">
        <f t="shared" si="4"/>
        <v>103</v>
      </c>
    </row>
    <row r="15" spans="1:17" ht="27.75" customHeight="1">
      <c r="A15" s="11">
        <v>10</v>
      </c>
      <c r="B15" s="12" t="s">
        <v>8</v>
      </c>
      <c r="C15" s="80">
        <v>5</v>
      </c>
      <c r="D15" s="80"/>
      <c r="E15" s="13">
        <f t="shared" si="5"/>
        <v>5</v>
      </c>
      <c r="F15" s="13">
        <f>SUM(E6,E12:E15)</f>
        <v>117</v>
      </c>
      <c r="G15" s="80">
        <v>40</v>
      </c>
      <c r="H15" s="80">
        <v>3</v>
      </c>
      <c r="I15" s="3">
        <f t="shared" si="1"/>
        <v>43</v>
      </c>
      <c r="J15" s="3">
        <f>SUM(I6,I15)</f>
        <v>153</v>
      </c>
      <c r="K15" s="5">
        <f t="shared" si="2"/>
        <v>48</v>
      </c>
      <c r="L15" s="81">
        <v>60</v>
      </c>
      <c r="M15" s="81">
        <v>9</v>
      </c>
      <c r="N15" s="69">
        <f t="shared" si="3"/>
        <v>69</v>
      </c>
      <c r="O15" s="54">
        <f t="shared" si="4"/>
        <v>117</v>
      </c>
    </row>
    <row r="16" spans="1:17" ht="27.75" customHeight="1">
      <c r="A16" s="11">
        <v>11</v>
      </c>
      <c r="B16" s="12" t="s">
        <v>9</v>
      </c>
      <c r="C16" s="80">
        <v>44</v>
      </c>
      <c r="D16" s="80">
        <v>13</v>
      </c>
      <c r="E16" s="58">
        <f t="shared" si="5"/>
        <v>57</v>
      </c>
      <c r="F16" s="6"/>
      <c r="G16" s="80">
        <v>64</v>
      </c>
      <c r="H16" s="80">
        <v>37</v>
      </c>
      <c r="I16" s="16">
        <f t="shared" si="1"/>
        <v>101</v>
      </c>
      <c r="J16" s="6"/>
      <c r="K16" s="5">
        <f t="shared" si="2"/>
        <v>158</v>
      </c>
      <c r="L16" s="81">
        <v>170</v>
      </c>
      <c r="M16" s="81">
        <v>86</v>
      </c>
      <c r="N16" s="69">
        <f t="shared" si="3"/>
        <v>256</v>
      </c>
      <c r="O16" s="54">
        <f t="shared" si="4"/>
        <v>414</v>
      </c>
    </row>
    <row r="17" spans="1:20" ht="27.75" customHeight="1">
      <c r="A17" s="11">
        <v>12</v>
      </c>
      <c r="B17" s="12" t="s">
        <v>10</v>
      </c>
      <c r="C17" s="80">
        <v>43</v>
      </c>
      <c r="D17" s="80"/>
      <c r="E17" s="58">
        <f t="shared" si="5"/>
        <v>43</v>
      </c>
      <c r="F17" s="6"/>
      <c r="G17" s="80">
        <v>117</v>
      </c>
      <c r="H17" s="80">
        <v>11</v>
      </c>
      <c r="I17" s="59">
        <f t="shared" si="1"/>
        <v>128</v>
      </c>
      <c r="J17" s="59">
        <f>SUM(I16:I17)</f>
        <v>229</v>
      </c>
      <c r="K17" s="5">
        <f t="shared" si="2"/>
        <v>171</v>
      </c>
      <c r="L17" s="81">
        <v>220</v>
      </c>
      <c r="M17" s="81">
        <v>30</v>
      </c>
      <c r="N17" s="69">
        <f t="shared" si="3"/>
        <v>250</v>
      </c>
      <c r="O17" s="54">
        <f t="shared" si="4"/>
        <v>421</v>
      </c>
      <c r="Q17" s="71">
        <f>SUM(N14:N17)</f>
        <v>623</v>
      </c>
      <c r="T17">
        <f>SUM(H17:H21)</f>
        <v>38</v>
      </c>
    </row>
    <row r="18" spans="1:20" ht="27.75" customHeight="1">
      <c r="A18" s="11">
        <v>13</v>
      </c>
      <c r="B18" s="12" t="s">
        <v>11</v>
      </c>
      <c r="C18" s="80">
        <v>30</v>
      </c>
      <c r="D18" s="80">
        <v>13</v>
      </c>
      <c r="E18" s="58">
        <f t="shared" si="5"/>
        <v>43</v>
      </c>
      <c r="F18" s="58">
        <f>SUM(E16:E18)</f>
        <v>143</v>
      </c>
      <c r="G18" s="80">
        <v>102</v>
      </c>
      <c r="H18" s="80">
        <v>10</v>
      </c>
      <c r="I18" s="60">
        <f t="shared" si="1"/>
        <v>112</v>
      </c>
      <c r="J18" s="60">
        <f>SUM(I18)</f>
        <v>112</v>
      </c>
      <c r="K18" s="5">
        <f t="shared" si="2"/>
        <v>155</v>
      </c>
      <c r="L18" s="81">
        <v>191</v>
      </c>
      <c r="M18" s="81">
        <v>8</v>
      </c>
      <c r="N18" s="72">
        <f t="shared" si="3"/>
        <v>199</v>
      </c>
      <c r="O18" s="54">
        <f t="shared" si="4"/>
        <v>354</v>
      </c>
    </row>
    <row r="19" spans="1:20" ht="27.75" customHeight="1">
      <c r="A19" s="11">
        <v>14</v>
      </c>
      <c r="B19" s="12" t="s">
        <v>12</v>
      </c>
      <c r="C19" s="80">
        <v>62</v>
      </c>
      <c r="D19" s="80"/>
      <c r="E19" s="14">
        <f t="shared" si="5"/>
        <v>62</v>
      </c>
      <c r="F19" s="6"/>
      <c r="G19" s="80">
        <v>136</v>
      </c>
      <c r="H19" s="80">
        <v>1</v>
      </c>
      <c r="I19" s="14">
        <f t="shared" si="1"/>
        <v>137</v>
      </c>
      <c r="J19" s="14">
        <f>SUM(I7,I8,I19)</f>
        <v>212</v>
      </c>
      <c r="K19" s="5">
        <f>SUM(E19,I19)</f>
        <v>199</v>
      </c>
      <c r="L19" s="81">
        <v>285</v>
      </c>
      <c r="M19" s="81">
        <v>4</v>
      </c>
      <c r="N19" s="72">
        <f t="shared" si="3"/>
        <v>289</v>
      </c>
      <c r="O19" s="54">
        <f t="shared" si="4"/>
        <v>488</v>
      </c>
      <c r="Q19" s="73">
        <f>SUM(N18:N19)</f>
        <v>488</v>
      </c>
    </row>
    <row r="20" spans="1:20" ht="27.75" customHeight="1">
      <c r="A20" s="11">
        <v>15</v>
      </c>
      <c r="B20" s="12" t="s">
        <v>13</v>
      </c>
      <c r="C20" s="80">
        <v>113</v>
      </c>
      <c r="D20" s="80"/>
      <c r="E20" s="15">
        <f t="shared" si="5"/>
        <v>113</v>
      </c>
      <c r="F20" s="15">
        <f>SUM(E20)</f>
        <v>113</v>
      </c>
      <c r="G20" s="80">
        <v>313</v>
      </c>
      <c r="H20" s="80">
        <v>14</v>
      </c>
      <c r="I20" s="56">
        <f t="shared" si="1"/>
        <v>327</v>
      </c>
      <c r="J20" s="56">
        <f t="shared" ref="J20:J21" si="6">SUM(I20)</f>
        <v>327</v>
      </c>
      <c r="K20" s="5">
        <f t="shared" si="2"/>
        <v>440</v>
      </c>
      <c r="L20" s="81">
        <v>609</v>
      </c>
      <c r="M20" s="81">
        <v>27</v>
      </c>
      <c r="N20" s="74">
        <f t="shared" si="3"/>
        <v>636</v>
      </c>
      <c r="O20" s="54">
        <f t="shared" si="4"/>
        <v>1076</v>
      </c>
    </row>
    <row r="21" spans="1:20" ht="27.75" customHeight="1" thickBot="1">
      <c r="A21" s="11">
        <v>16</v>
      </c>
      <c r="B21" s="12" t="s">
        <v>77</v>
      </c>
      <c r="C21" s="80">
        <v>52</v>
      </c>
      <c r="D21" s="80">
        <v>1</v>
      </c>
      <c r="E21" s="14">
        <f t="shared" si="5"/>
        <v>53</v>
      </c>
      <c r="F21" s="14">
        <f>SUM(E19,E21)</f>
        <v>115</v>
      </c>
      <c r="G21" s="80">
        <v>129</v>
      </c>
      <c r="H21" s="80">
        <v>2</v>
      </c>
      <c r="I21" s="17">
        <f t="shared" si="1"/>
        <v>131</v>
      </c>
      <c r="J21" s="17">
        <f t="shared" si="6"/>
        <v>131</v>
      </c>
      <c r="K21" s="5">
        <f t="shared" si="2"/>
        <v>184</v>
      </c>
      <c r="L21" s="81">
        <v>322</v>
      </c>
      <c r="M21" s="81">
        <v>14</v>
      </c>
      <c r="N21" s="74">
        <f t="shared" si="3"/>
        <v>336</v>
      </c>
      <c r="O21" s="61">
        <f t="shared" si="4"/>
        <v>520</v>
      </c>
      <c r="Q21" s="75">
        <f>SUM(N20:N21)</f>
        <v>972</v>
      </c>
    </row>
    <row r="23" spans="1:20" ht="27.75" customHeight="1">
      <c r="A23" s="11" t="s">
        <v>88</v>
      </c>
      <c r="B23" s="12" t="s">
        <v>79</v>
      </c>
      <c r="C23" s="6"/>
      <c r="D23" s="6"/>
      <c r="E23" s="6">
        <v>0</v>
      </c>
      <c r="F23" s="83">
        <f t="shared" ref="F23" si="7">SUM(E23)</f>
        <v>0</v>
      </c>
      <c r="G23" s="6"/>
      <c r="H23" s="6"/>
      <c r="I23" s="6">
        <v>24</v>
      </c>
      <c r="J23" s="6">
        <f t="shared" ref="J23" si="8">SUM(I23)</f>
        <v>24</v>
      </c>
      <c r="K23" s="5">
        <f t="shared" si="2"/>
        <v>24</v>
      </c>
      <c r="L23" s="5"/>
      <c r="M23" s="5">
        <v>26</v>
      </c>
      <c r="N23" s="6">
        <f t="shared" ref="N23" si="9">SUM(M23)</f>
        <v>26</v>
      </c>
      <c r="O23" s="5">
        <f t="shared" ref="O23" si="10">SUM(K23,N23)</f>
        <v>50</v>
      </c>
    </row>
    <row r="24" spans="1:20">
      <c r="C24" s="8"/>
      <c r="D24" s="8"/>
      <c r="E24" s="8"/>
      <c r="F24" s="8" t="s">
        <v>128</v>
      </c>
      <c r="G24" s="7"/>
      <c r="H24" s="7"/>
      <c r="I24" s="7" t="s">
        <v>144</v>
      </c>
      <c r="J24" s="7"/>
      <c r="K24" s="7"/>
      <c r="L24" s="7"/>
      <c r="M24" s="7"/>
      <c r="N24" s="7"/>
      <c r="Q24" s="91"/>
      <c r="R24" s="91"/>
    </row>
    <row r="25" spans="1:20">
      <c r="A25" s="62" t="s">
        <v>100</v>
      </c>
      <c r="I25" s="82">
        <v>24</v>
      </c>
      <c r="J25" s="84">
        <v>20</v>
      </c>
      <c r="K25" s="82">
        <f>I25-J25</f>
        <v>4</v>
      </c>
      <c r="L25" t="s">
        <v>121</v>
      </c>
    </row>
    <row r="27" spans="1:20">
      <c r="A27" s="62"/>
    </row>
    <row r="29" spans="1:20">
      <c r="B29" s="86" t="s">
        <v>125</v>
      </c>
      <c r="C29" s="86"/>
      <c r="D29" s="86"/>
      <c r="E29" s="9" t="s">
        <v>123</v>
      </c>
      <c r="F29" s="87">
        <f>SUM(F5,F23)</f>
        <v>616</v>
      </c>
      <c r="I29" s="9" t="s">
        <v>124</v>
      </c>
      <c r="J29" s="87">
        <f>J5+J23</f>
        <v>1637</v>
      </c>
      <c r="M29" t="s">
        <v>126</v>
      </c>
      <c r="N29" s="87">
        <f>SUM(N5,N23)</f>
        <v>3096</v>
      </c>
      <c r="P29" s="9" t="s">
        <v>127</v>
      </c>
      <c r="Q29" s="87">
        <f>F29+J29+N29</f>
        <v>5349</v>
      </c>
    </row>
    <row r="31" spans="1:20">
      <c r="C31" s="86" t="s">
        <v>132</v>
      </c>
      <c r="D31" s="89">
        <f>F29+J29</f>
        <v>2253</v>
      </c>
    </row>
  </sheetData>
  <mergeCells count="8">
    <mergeCell ref="A1:O1"/>
    <mergeCell ref="O3:O4"/>
    <mergeCell ref="A3:A4"/>
    <mergeCell ref="B3:B4"/>
    <mergeCell ref="C3:F3"/>
    <mergeCell ref="G3:J3"/>
    <mergeCell ref="K3:K4"/>
    <mergeCell ref="L3:N3"/>
  </mergeCells>
  <phoneticPr fontId="2" type="noConversion"/>
  <pageMargins left="0.7" right="0.7" top="0.75" bottom="0.75" header="0.3" footer="0.3"/>
  <pageSetup paperSize="9" scale="5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일정표</vt:lpstr>
      <vt:lpstr>대상인원 (2017)</vt:lpstr>
      <vt:lpstr>Sheet2</vt:lpstr>
      <vt:lpstr>Sheet3</vt:lpstr>
      <vt:lpstr>'대상인원 (2017)'!Print_Area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2017-03-16T04:08:23Z</cp:lastPrinted>
  <dcterms:created xsi:type="dcterms:W3CDTF">2013-04-03T05:35:15Z</dcterms:created>
  <dcterms:modified xsi:type="dcterms:W3CDTF">2017-04-18T06:03:19Z</dcterms:modified>
</cp:coreProperties>
</file>