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C1812FCF-907A-4EAF-83B9-8775496A863E}" xr6:coauthVersionLast="36" xr6:coauthVersionMax="36" xr10:uidLastSave="{00000000-0000-0000-0000-000000000000}"/>
  <bookViews>
    <workbookView xWindow="0" yWindow="0" windowWidth="28800" windowHeight="11730" xr2:uid="{00000000-000D-0000-FFFF-FFFF00000000}"/>
  </bookViews>
  <sheets>
    <sheet name="Sheet1" sheetId="1" r:id="rId1"/>
  </sheets>
  <definedNames>
    <definedName name="_xlnm.Print_Area" localSheetId="0">Sheet1!$B$2:$I$38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6" i="1"/>
  <c r="M7" i="1" l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6" i="1"/>
  <c r="I5" i="1" l="1"/>
  <c r="H5" i="1"/>
  <c r="D5" i="1"/>
</calcChain>
</file>

<file path=xl/sharedStrings.xml><?xml version="1.0" encoding="utf-8"?>
<sst xmlns="http://schemas.openxmlformats.org/spreadsheetml/2006/main" count="162" uniqueCount="113">
  <si>
    <t>공주시 지진 옥외대피장소 현황</t>
    <phoneticPr fontId="2" type="noConversion"/>
  </si>
  <si>
    <t>2023. 1. 1. 기준</t>
    <phoneticPr fontId="2" type="noConversion"/>
  </si>
  <si>
    <t>시설명</t>
    <phoneticPr fontId="2" type="noConversion"/>
  </si>
  <si>
    <t>상세주소</t>
  </si>
  <si>
    <t>위도</t>
  </si>
  <si>
    <t>경도</t>
  </si>
  <si>
    <t>수용가능면적(㎡)</t>
    <phoneticPr fontId="2" type="noConversion"/>
  </si>
  <si>
    <t>수용가능인원(명)</t>
  </si>
  <si>
    <t>-</t>
    <phoneticPr fontId="2" type="noConversion"/>
  </si>
  <si>
    <t>학교운동장</t>
  </si>
  <si>
    <t>공주고등학교 운동장</t>
  </si>
  <si>
    <t>충청남도 공주시 공주고담길 2(중학동)</t>
  </si>
  <si>
    <t>공주영명고등학교 운동장</t>
  </si>
  <si>
    <t>충청남도 공주시 영명학당2길 33(중동)</t>
  </si>
  <si>
    <t>공주교동초등학교 운동장</t>
  </si>
  <si>
    <t>충청남도 공주시 용당길 69-6 (교동)</t>
  </si>
  <si>
    <t>공주여자중학교 운동장</t>
  </si>
  <si>
    <t>충청남도 공주시 용당길 54(교동)</t>
  </si>
  <si>
    <t>공주금성여자고등학교 운동장</t>
  </si>
  <si>
    <t>충청남도 공주시 무령로 103(웅진동)</t>
  </si>
  <si>
    <t>공주중학교 운동장</t>
  </si>
  <si>
    <t>충청남도 공주시 왕릉로 111(금성동)</t>
  </si>
  <si>
    <t>공주대학교옥룡캠퍼스 운동장</t>
  </si>
  <si>
    <t>충청남도 공주시 우금티로 753(옥룡동)</t>
  </si>
  <si>
    <t>공주교대부설초등학교 운동장</t>
  </si>
  <si>
    <t>충청남도 공주시 하선길 47(금학동)</t>
  </si>
  <si>
    <t>공주태봉초등학교 운동장</t>
  </si>
  <si>
    <t>충청남도 공주시 원태봉길 57(태봉동)</t>
  </si>
  <si>
    <t>효포초등학교 운동장</t>
  </si>
  <si>
    <t>충청남도 공주시 전진배길 313(신기동)</t>
  </si>
  <si>
    <t>공원</t>
  </si>
  <si>
    <t>금강신관공원</t>
  </si>
  <si>
    <t>충청남도 공주시 신관동 553</t>
  </si>
  <si>
    <t>신관초등학교 운동장</t>
  </si>
  <si>
    <t>충청남도 공주시 번영1로 97-13 (신관동)</t>
  </si>
  <si>
    <t>신월초등학교 운동장</t>
  </si>
  <si>
    <t>충청남도 공주시 번영1로 193(신관동)</t>
  </si>
  <si>
    <t>공주정보고등학교 운동장</t>
  </si>
  <si>
    <t>충청남도 공주시 마근동길 29(금흥동)</t>
  </si>
  <si>
    <t>유구초등학교 운동장</t>
  </si>
  <si>
    <t>충청남도 공주시 유구읍 유구초교길 12</t>
  </si>
  <si>
    <t>구산초등학교 운동장</t>
  </si>
  <si>
    <t>충청남도 공주시 유구읍 유구마곡사로 61-1</t>
  </si>
  <si>
    <t>덕암초등학교 운동장</t>
  </si>
  <si>
    <t>충청남도 공주시 유구읍 금계산로 943</t>
  </si>
  <si>
    <t>이인초등학교 운동장</t>
  </si>
  <si>
    <t>충청남도 공주시 이인면 은행길 56</t>
  </si>
  <si>
    <t>탄천초등학교 운동장</t>
  </si>
  <si>
    <t>충청남도 공주시 탄천면 통산로 168</t>
  </si>
  <si>
    <t>경천초등학교 운동장</t>
  </si>
  <si>
    <t>충청남도 공주시 계룡면 신원사로 112</t>
  </si>
  <si>
    <t>계룡초등학교 운동장</t>
  </si>
  <si>
    <t>충청남도 공주시 계룡면 영규대사로 459</t>
  </si>
  <si>
    <t>충남과학고등학교 운동장</t>
  </si>
  <si>
    <t>충청남도 공주시 반포면 금벽로 1351-15</t>
  </si>
  <si>
    <t>반포중학교 운동장</t>
  </si>
  <si>
    <t>충청남도 공주시 반포면 원당1길 28</t>
  </si>
  <si>
    <t>수촌초등학교 운동장</t>
  </si>
  <si>
    <t>충청남도 공주시 의당면 윗태실길 1-8</t>
  </si>
  <si>
    <t>석송초등학교 운동장</t>
  </si>
  <si>
    <t>충청남도 공주시 정안면 마래섭들길 56</t>
  </si>
  <si>
    <t>정안초등학교 운동장</t>
  </si>
  <si>
    <t>충청남도 공주시 정안면 정안중앙길 79</t>
  </si>
  <si>
    <t>상서초등학교 운동장</t>
  </si>
  <si>
    <t>충청남도 공주시 우성면 우성길 137-37</t>
  </si>
  <si>
    <t>귀산초등학교 운동장</t>
  </si>
  <si>
    <t>충청남도 공주시 우성면 귀산길 81-15</t>
  </si>
  <si>
    <t>우성중학교 운동장</t>
  </si>
  <si>
    <t>충청남도 공주시 우성면 구레말길 85</t>
  </si>
  <si>
    <t>호계초등학교 운동장</t>
  </si>
  <si>
    <t>충청남도 공주시 사곡면 마곡사로 149-12</t>
  </si>
  <si>
    <t>마곡초등학교 운동장</t>
  </si>
  <si>
    <t>충청남도 공주시 사곡면 운정길 29-10</t>
  </si>
  <si>
    <t>신풍초등학교 운동장</t>
    <phoneticPr fontId="2" type="noConversion"/>
  </si>
  <si>
    <t>충청남도 공주시 신풍면 신풍길 50-11</t>
    <phoneticPr fontId="2" type="noConversion"/>
  </si>
  <si>
    <t>공주대학교 신관캠퍼스 운동장</t>
    <phoneticPr fontId="2" type="noConversion"/>
  </si>
  <si>
    <t>충청남도 공주시 공주대학로 56</t>
    <phoneticPr fontId="2" type="noConversion"/>
  </si>
  <si>
    <t>시설구분</t>
  </si>
  <si>
    <t>총</t>
  </si>
  <si>
    <t>관리번호</t>
    <phoneticPr fontId="2" type="noConversion"/>
  </si>
  <si>
    <t>신관</t>
    <phoneticPr fontId="2" type="noConversion"/>
  </si>
  <si>
    <t>신관</t>
    <phoneticPr fontId="2" type="noConversion"/>
  </si>
  <si>
    <t>유구</t>
    <phoneticPr fontId="2" type="noConversion"/>
  </si>
  <si>
    <t>유구</t>
    <phoneticPr fontId="2" type="noConversion"/>
  </si>
  <si>
    <t>유구</t>
    <phoneticPr fontId="2" type="noConversion"/>
  </si>
  <si>
    <t>이인</t>
    <phoneticPr fontId="2" type="noConversion"/>
  </si>
  <si>
    <t>탄천</t>
    <phoneticPr fontId="2" type="noConversion"/>
  </si>
  <si>
    <t>계룡</t>
    <phoneticPr fontId="2" type="noConversion"/>
  </si>
  <si>
    <t>계룡</t>
    <phoneticPr fontId="2" type="noConversion"/>
  </si>
  <si>
    <t>반포</t>
    <phoneticPr fontId="2" type="noConversion"/>
  </si>
  <si>
    <t>반포</t>
    <phoneticPr fontId="2" type="noConversion"/>
  </si>
  <si>
    <t>의당</t>
    <phoneticPr fontId="2" type="noConversion"/>
  </si>
  <si>
    <t>정안</t>
    <phoneticPr fontId="2" type="noConversion"/>
  </si>
  <si>
    <t>정안</t>
    <phoneticPr fontId="2" type="noConversion"/>
  </si>
  <si>
    <t>우성</t>
    <phoneticPr fontId="2" type="noConversion"/>
  </si>
  <si>
    <t>우성</t>
    <phoneticPr fontId="2" type="noConversion"/>
  </si>
  <si>
    <t>우성</t>
    <phoneticPr fontId="2" type="noConversion"/>
  </si>
  <si>
    <t>사곡</t>
    <phoneticPr fontId="2" type="noConversion"/>
  </si>
  <si>
    <t>사곡</t>
    <phoneticPr fontId="2" type="noConversion"/>
  </si>
  <si>
    <t>신풍</t>
    <phoneticPr fontId="2" type="noConversion"/>
  </si>
  <si>
    <t>웅진</t>
    <phoneticPr fontId="2" type="noConversion"/>
  </si>
  <si>
    <t>웅진</t>
    <phoneticPr fontId="2" type="noConversion"/>
  </si>
  <si>
    <t>웅진</t>
    <phoneticPr fontId="2" type="noConversion"/>
  </si>
  <si>
    <t>웅진</t>
    <phoneticPr fontId="2" type="noConversion"/>
  </si>
  <si>
    <t>신관</t>
    <phoneticPr fontId="2" type="noConversion"/>
  </si>
  <si>
    <t>중학</t>
    <phoneticPr fontId="2" type="noConversion"/>
  </si>
  <si>
    <t>신관</t>
    <phoneticPr fontId="2" type="noConversion"/>
  </si>
  <si>
    <t>금학</t>
    <phoneticPr fontId="2" type="noConversion"/>
  </si>
  <si>
    <t>금학</t>
    <phoneticPr fontId="2" type="noConversion"/>
  </si>
  <si>
    <t>옥룡</t>
    <phoneticPr fontId="2" type="noConversion"/>
  </si>
  <si>
    <t>옥룡</t>
    <phoneticPr fontId="2" type="noConversion"/>
  </si>
  <si>
    <t>월송</t>
    <phoneticPr fontId="2" type="noConversion"/>
  </si>
  <si>
    <t>월송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</si>
</sst>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굴림체"/>
      <family val="3"/>
      <charset val="129"/>
    </font>
    <font>
      <sz val="10"/>
      <name val="굴림체"/>
      <family val="3"/>
      <charset val="129"/>
    </font>
    <font>
      <b/>
      <sz val="11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5" fillId="0" borderId="0" xfId="0" applyFont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quotePrefix="1" applyFont="1" applyFill="1" applyBorder="1" applyAlignment="1">
      <alignment horizontal="center" vertical="center"/>
    </xf>
    <xf numFmtId="41" fontId="7" fillId="3" borderId="8" xfId="1" applyFont="1" applyFill="1" applyBorder="1" applyAlignment="1">
      <alignment horizontal="center" vertical="center"/>
    </xf>
    <xf numFmtId="41" fontId="7" fillId="3" borderId="9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41" fontId="8" fillId="0" borderId="8" xfId="1" applyFont="1" applyBorder="1" applyAlignment="1">
      <alignment horizontal="center" vertical="center"/>
    </xf>
    <xf numFmtId="41" fontId="8" fillId="0" borderId="9" xfId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41" fontId="8" fillId="0" borderId="1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1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39"/>
  <sheetViews>
    <sheetView tabSelected="1" view="pageBreakPreview" zoomScaleNormal="100" zoomScaleSheetLayoutView="100" workbookViewId="0">
      <selection activeCell="S3" sqref="S3"/>
    </sheetView>
  </sheetViews>
  <sheetFormatPr defaultRowHeight="16.5" x14ac:dyDescent="0.3"/>
  <cols>
    <col min="2" max="2" width="10.25" bestFit="1" customWidth="1"/>
    <col min="3" max="3" width="12.625" bestFit="1" customWidth="1"/>
    <col min="4" max="4" width="34" bestFit="1" customWidth="1"/>
    <col min="5" max="5" width="39.375" bestFit="1" customWidth="1"/>
    <col min="6" max="7" width="11.25" bestFit="1" customWidth="1"/>
    <col min="8" max="9" width="19.75" bestFit="1" customWidth="1"/>
    <col min="10" max="10" width="16.25" hidden="1" customWidth="1"/>
    <col min="11" max="11" width="9" hidden="1" customWidth="1"/>
    <col min="12" max="13" width="0" hidden="1" customWidth="1"/>
  </cols>
  <sheetData>
    <row r="1" spans="2:13" ht="17.25" thickBot="1" x14ac:dyDescent="0.35"/>
    <row r="2" spans="2:13" ht="32.25" thickTop="1" x14ac:dyDescent="0.55000000000000004">
      <c r="B2" s="19" t="s">
        <v>0</v>
      </c>
      <c r="C2" s="20"/>
      <c r="D2" s="21"/>
      <c r="E2" s="21"/>
      <c r="F2" s="21"/>
      <c r="G2" s="21"/>
      <c r="H2" s="21"/>
      <c r="I2" s="22"/>
      <c r="J2" s="1"/>
    </row>
    <row r="3" spans="2:13" ht="26.25" x14ac:dyDescent="0.3">
      <c r="B3" s="23" t="s">
        <v>1</v>
      </c>
      <c r="C3" s="24"/>
      <c r="D3" s="25"/>
      <c r="E3" s="25"/>
      <c r="F3" s="25"/>
      <c r="G3" s="25"/>
      <c r="H3" s="25"/>
      <c r="I3" s="26"/>
      <c r="J3" s="1"/>
    </row>
    <row r="4" spans="2:13" ht="24.95" customHeight="1" x14ac:dyDescent="0.3">
      <c r="B4" s="2" t="s">
        <v>79</v>
      </c>
      <c r="C4" s="3" t="s">
        <v>77</v>
      </c>
      <c r="D4" s="3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4" t="s">
        <v>7</v>
      </c>
    </row>
    <row r="5" spans="2:13" ht="24.95" customHeight="1" x14ac:dyDescent="0.3">
      <c r="B5" s="5"/>
      <c r="C5" s="6" t="s">
        <v>78</v>
      </c>
      <c r="D5" s="6" t="str">
        <f>COUNTA(D6:D38)&amp;"개소"</f>
        <v>33개소</v>
      </c>
      <c r="E5" s="7" t="s">
        <v>8</v>
      </c>
      <c r="F5" s="7" t="s">
        <v>8</v>
      </c>
      <c r="G5" s="7" t="s">
        <v>8</v>
      </c>
      <c r="H5" s="8">
        <f>SUM(H6:H38)</f>
        <v>242690</v>
      </c>
      <c r="I5" s="9">
        <f>SUM(I6:I38)</f>
        <v>294169.69696969696</v>
      </c>
    </row>
    <row r="6" spans="2:13" ht="35.1" customHeight="1" x14ac:dyDescent="0.3">
      <c r="B6" s="10">
        <v>1</v>
      </c>
      <c r="C6" s="11" t="s">
        <v>9</v>
      </c>
      <c r="D6" s="11" t="s">
        <v>35</v>
      </c>
      <c r="E6" s="12" t="s">
        <v>36</v>
      </c>
      <c r="F6" s="12">
        <v>36.473540933358301</v>
      </c>
      <c r="G6" s="12">
        <v>127.14857596482</v>
      </c>
      <c r="H6" s="13">
        <v>1450</v>
      </c>
      <c r="I6" s="14">
        <f>H6/0.825</f>
        <v>1757.5757575757577</v>
      </c>
      <c r="J6" t="s">
        <v>112</v>
      </c>
      <c r="K6">
        <v>1</v>
      </c>
      <c r="L6" t="s">
        <v>80</v>
      </c>
      <c r="M6">
        <f>SUMIF($J$6:$J$38,L6,$K$6:$K$38)</f>
        <v>3</v>
      </c>
    </row>
    <row r="7" spans="2:13" ht="35.1" customHeight="1" x14ac:dyDescent="0.3">
      <c r="B7" s="10">
        <v>2</v>
      </c>
      <c r="C7" s="11" t="s">
        <v>30</v>
      </c>
      <c r="D7" s="11" t="s">
        <v>31</v>
      </c>
      <c r="E7" s="12" t="s">
        <v>32</v>
      </c>
      <c r="F7" s="12">
        <v>36.465367717884597</v>
      </c>
      <c r="G7" s="12">
        <v>127.13080675791301</v>
      </c>
      <c r="H7" s="13">
        <v>138000</v>
      </c>
      <c r="I7" s="14">
        <f t="shared" ref="I7:I38" si="0">H7/0.825</f>
        <v>167272.72727272729</v>
      </c>
      <c r="J7" t="s">
        <v>81</v>
      </c>
      <c r="K7">
        <v>1</v>
      </c>
      <c r="L7" t="s">
        <v>82</v>
      </c>
      <c r="M7">
        <f t="shared" ref="M7:M21" si="1">SUMIF($J$6:$J$38,L7,$K$6:$K$38)</f>
        <v>3</v>
      </c>
    </row>
    <row r="8" spans="2:13" ht="35.1" customHeight="1" x14ac:dyDescent="0.3">
      <c r="B8" s="10">
        <v>3</v>
      </c>
      <c r="C8" s="11" t="s">
        <v>9</v>
      </c>
      <c r="D8" s="11" t="s">
        <v>43</v>
      </c>
      <c r="E8" s="12" t="s">
        <v>44</v>
      </c>
      <c r="F8" s="12">
        <v>36.629711760161697</v>
      </c>
      <c r="G8" s="12">
        <v>126.969884929355</v>
      </c>
      <c r="H8" s="13">
        <v>1200</v>
      </c>
      <c r="I8" s="14">
        <f t="shared" si="0"/>
        <v>1454.5454545454547</v>
      </c>
      <c r="J8" t="s">
        <v>82</v>
      </c>
      <c r="K8">
        <v>1</v>
      </c>
      <c r="L8" t="s">
        <v>85</v>
      </c>
      <c r="M8">
        <f t="shared" si="1"/>
        <v>1</v>
      </c>
    </row>
    <row r="9" spans="2:13" ht="35.1" customHeight="1" x14ac:dyDescent="0.3">
      <c r="B9" s="10">
        <v>4</v>
      </c>
      <c r="C9" s="11" t="s">
        <v>9</v>
      </c>
      <c r="D9" s="11" t="s">
        <v>41</v>
      </c>
      <c r="E9" s="12" t="s">
        <v>42</v>
      </c>
      <c r="F9" s="12">
        <v>36.551328983178998</v>
      </c>
      <c r="G9" s="12">
        <v>126.957890347465</v>
      </c>
      <c r="H9" s="13">
        <v>2900</v>
      </c>
      <c r="I9" s="14">
        <f t="shared" si="0"/>
        <v>3515.1515151515155</v>
      </c>
      <c r="J9" t="s">
        <v>83</v>
      </c>
      <c r="K9">
        <v>1</v>
      </c>
      <c r="L9" t="s">
        <v>86</v>
      </c>
      <c r="M9">
        <f t="shared" si="1"/>
        <v>1</v>
      </c>
    </row>
    <row r="10" spans="2:13" ht="35.1" customHeight="1" x14ac:dyDescent="0.3">
      <c r="B10" s="10">
        <v>5</v>
      </c>
      <c r="C10" s="11" t="s">
        <v>9</v>
      </c>
      <c r="D10" s="11" t="s">
        <v>39</v>
      </c>
      <c r="E10" s="12" t="s">
        <v>40</v>
      </c>
      <c r="F10" s="12">
        <v>36.553974922591401</v>
      </c>
      <c r="G10" s="12">
        <v>126.949991025242</v>
      </c>
      <c r="H10" s="13">
        <v>3200</v>
      </c>
      <c r="I10" s="14">
        <f t="shared" si="0"/>
        <v>3878.787878787879</v>
      </c>
      <c r="J10" t="s">
        <v>84</v>
      </c>
      <c r="K10">
        <v>1</v>
      </c>
      <c r="L10" t="s">
        <v>87</v>
      </c>
      <c r="M10">
        <f t="shared" si="1"/>
        <v>2</v>
      </c>
    </row>
    <row r="11" spans="2:13" ht="35.1" customHeight="1" x14ac:dyDescent="0.3">
      <c r="B11" s="10">
        <v>6</v>
      </c>
      <c r="C11" s="11" t="s">
        <v>9</v>
      </c>
      <c r="D11" s="11" t="s">
        <v>45</v>
      </c>
      <c r="E11" s="12" t="s">
        <v>46</v>
      </c>
      <c r="F11" s="12">
        <v>36.361815780206697</v>
      </c>
      <c r="G11" s="12">
        <v>127.060056284936</v>
      </c>
      <c r="H11" s="13">
        <v>2350</v>
      </c>
      <c r="I11" s="14">
        <f t="shared" si="0"/>
        <v>2848.4848484848485</v>
      </c>
      <c r="J11" t="s">
        <v>85</v>
      </c>
      <c r="K11">
        <v>1</v>
      </c>
      <c r="L11" t="s">
        <v>89</v>
      </c>
      <c r="M11">
        <f t="shared" si="1"/>
        <v>2</v>
      </c>
    </row>
    <row r="12" spans="2:13" ht="35.1" customHeight="1" x14ac:dyDescent="0.3">
      <c r="B12" s="10">
        <v>7</v>
      </c>
      <c r="C12" s="11" t="s">
        <v>9</v>
      </c>
      <c r="D12" s="11" t="s">
        <v>47</v>
      </c>
      <c r="E12" s="12" t="s">
        <v>48</v>
      </c>
      <c r="F12" s="12">
        <v>36.330521394688297</v>
      </c>
      <c r="G12" s="12">
        <v>127.031560881986</v>
      </c>
      <c r="H12" s="13">
        <v>5500</v>
      </c>
      <c r="I12" s="14">
        <f t="shared" si="0"/>
        <v>6666.666666666667</v>
      </c>
      <c r="J12" t="s">
        <v>86</v>
      </c>
      <c r="K12">
        <v>1</v>
      </c>
      <c r="L12" t="s">
        <v>91</v>
      </c>
      <c r="M12">
        <f t="shared" si="1"/>
        <v>1</v>
      </c>
    </row>
    <row r="13" spans="2:13" ht="35.1" customHeight="1" x14ac:dyDescent="0.3">
      <c r="B13" s="10">
        <v>8</v>
      </c>
      <c r="C13" s="11" t="s">
        <v>9</v>
      </c>
      <c r="D13" s="11" t="s">
        <v>51</v>
      </c>
      <c r="E13" s="12" t="s">
        <v>52</v>
      </c>
      <c r="F13" s="12">
        <v>36.357269097648903</v>
      </c>
      <c r="G13" s="12">
        <v>127.141171055238</v>
      </c>
      <c r="H13" s="13">
        <v>2070</v>
      </c>
      <c r="I13" s="14">
        <f t="shared" si="0"/>
        <v>2509.090909090909</v>
      </c>
      <c r="J13" t="s">
        <v>87</v>
      </c>
      <c r="K13">
        <v>1</v>
      </c>
      <c r="L13" t="s">
        <v>92</v>
      </c>
      <c r="M13">
        <f t="shared" si="1"/>
        <v>2</v>
      </c>
    </row>
    <row r="14" spans="2:13" ht="35.1" customHeight="1" x14ac:dyDescent="0.3">
      <c r="B14" s="10">
        <v>9</v>
      </c>
      <c r="C14" s="11" t="s">
        <v>9</v>
      </c>
      <c r="D14" s="11" t="s">
        <v>49</v>
      </c>
      <c r="E14" s="12" t="s">
        <v>50</v>
      </c>
      <c r="F14" s="12">
        <v>36.3241466869978</v>
      </c>
      <c r="G14" s="12">
        <v>127.149605478292</v>
      </c>
      <c r="H14" s="13">
        <v>2020</v>
      </c>
      <c r="I14" s="14">
        <f t="shared" si="0"/>
        <v>2448.4848484848485</v>
      </c>
      <c r="J14" t="s">
        <v>88</v>
      </c>
      <c r="K14">
        <v>1</v>
      </c>
      <c r="L14" t="s">
        <v>94</v>
      </c>
      <c r="M14">
        <f t="shared" si="1"/>
        <v>3</v>
      </c>
    </row>
    <row r="15" spans="2:13" ht="35.1" customHeight="1" x14ac:dyDescent="0.3">
      <c r="B15" s="10">
        <v>10</v>
      </c>
      <c r="C15" s="11" t="s">
        <v>9</v>
      </c>
      <c r="D15" s="11" t="s">
        <v>55</v>
      </c>
      <c r="E15" s="12" t="s">
        <v>56</v>
      </c>
      <c r="F15" s="12">
        <v>36.404337068340801</v>
      </c>
      <c r="G15" s="12">
        <v>127.243160104917</v>
      </c>
      <c r="H15" s="13">
        <v>2990</v>
      </c>
      <c r="I15" s="14">
        <f t="shared" si="0"/>
        <v>3624.2424242424245</v>
      </c>
      <c r="J15" t="s">
        <v>89</v>
      </c>
      <c r="K15">
        <v>1</v>
      </c>
      <c r="L15" t="s">
        <v>97</v>
      </c>
      <c r="M15">
        <f t="shared" si="1"/>
        <v>2</v>
      </c>
    </row>
    <row r="16" spans="2:13" ht="35.1" customHeight="1" x14ac:dyDescent="0.3">
      <c r="B16" s="10">
        <v>11</v>
      </c>
      <c r="C16" s="11" t="s">
        <v>9</v>
      </c>
      <c r="D16" s="11" t="s">
        <v>53</v>
      </c>
      <c r="E16" s="12" t="s">
        <v>54</v>
      </c>
      <c r="F16" s="12">
        <v>36.426475086078803</v>
      </c>
      <c r="G16" s="12">
        <v>127.218827085884</v>
      </c>
      <c r="H16" s="13">
        <v>1330</v>
      </c>
      <c r="I16" s="14">
        <f t="shared" si="0"/>
        <v>1612.1212121212122</v>
      </c>
      <c r="J16" t="s">
        <v>90</v>
      </c>
      <c r="K16">
        <v>1</v>
      </c>
      <c r="L16" t="s">
        <v>99</v>
      </c>
      <c r="M16">
        <f t="shared" si="1"/>
        <v>1</v>
      </c>
    </row>
    <row r="17" spans="2:13" ht="35.1" customHeight="1" x14ac:dyDescent="0.3">
      <c r="B17" s="10">
        <v>12</v>
      </c>
      <c r="C17" s="11" t="s">
        <v>9</v>
      </c>
      <c r="D17" s="11" t="s">
        <v>57</v>
      </c>
      <c r="E17" s="12" t="s">
        <v>58</v>
      </c>
      <c r="F17" s="12">
        <v>36.517063035355797</v>
      </c>
      <c r="G17" s="12">
        <v>127.13492074383301</v>
      </c>
      <c r="H17" s="13">
        <v>1160</v>
      </c>
      <c r="I17" s="14">
        <f t="shared" si="0"/>
        <v>1406.0606060606062</v>
      </c>
      <c r="J17" t="s">
        <v>91</v>
      </c>
      <c r="K17">
        <v>1</v>
      </c>
      <c r="L17" t="s">
        <v>100</v>
      </c>
      <c r="M17">
        <f t="shared" si="1"/>
        <v>4</v>
      </c>
    </row>
    <row r="18" spans="2:13" ht="35.1" customHeight="1" x14ac:dyDescent="0.3">
      <c r="B18" s="10">
        <v>13</v>
      </c>
      <c r="C18" s="11" t="s">
        <v>9</v>
      </c>
      <c r="D18" s="11" t="s">
        <v>61</v>
      </c>
      <c r="E18" s="12" t="s">
        <v>62</v>
      </c>
      <c r="F18" s="12">
        <v>36.602419706448799</v>
      </c>
      <c r="G18" s="12">
        <v>127.11711687061999</v>
      </c>
      <c r="H18" s="13">
        <v>2050</v>
      </c>
      <c r="I18" s="14">
        <f t="shared" si="0"/>
        <v>2484.848484848485</v>
      </c>
      <c r="J18" t="s">
        <v>92</v>
      </c>
      <c r="K18">
        <v>1</v>
      </c>
      <c r="L18" t="s">
        <v>107</v>
      </c>
      <c r="M18">
        <f t="shared" si="1"/>
        <v>2</v>
      </c>
    </row>
    <row r="19" spans="2:13" ht="35.1" customHeight="1" x14ac:dyDescent="0.3">
      <c r="B19" s="10">
        <v>14</v>
      </c>
      <c r="C19" s="11" t="s">
        <v>9</v>
      </c>
      <c r="D19" s="11" t="s">
        <v>59</v>
      </c>
      <c r="E19" s="12" t="s">
        <v>60</v>
      </c>
      <c r="F19" s="12">
        <v>36.564078514357703</v>
      </c>
      <c r="G19" s="12">
        <v>127.11454684584101</v>
      </c>
      <c r="H19" s="13">
        <v>2600</v>
      </c>
      <c r="I19" s="14">
        <f t="shared" si="0"/>
        <v>3151.5151515151515</v>
      </c>
      <c r="J19" t="s">
        <v>93</v>
      </c>
      <c r="K19">
        <v>1</v>
      </c>
      <c r="L19" t="s">
        <v>109</v>
      </c>
      <c r="M19">
        <f t="shared" si="1"/>
        <v>2</v>
      </c>
    </row>
    <row r="20" spans="2:13" ht="35.1" customHeight="1" x14ac:dyDescent="0.3">
      <c r="B20" s="10">
        <v>15</v>
      </c>
      <c r="C20" s="11" t="s">
        <v>9</v>
      </c>
      <c r="D20" s="11" t="s">
        <v>67</v>
      </c>
      <c r="E20" s="12" t="s">
        <v>68</v>
      </c>
      <c r="F20" s="12">
        <v>36.463684000000001</v>
      </c>
      <c r="G20" s="12">
        <v>127.05425200000001</v>
      </c>
      <c r="H20" s="13">
        <v>4900</v>
      </c>
      <c r="I20" s="14">
        <f t="shared" si="0"/>
        <v>5939.3939393939399</v>
      </c>
      <c r="J20" t="s">
        <v>94</v>
      </c>
      <c r="K20">
        <v>1</v>
      </c>
      <c r="L20" t="s">
        <v>111</v>
      </c>
      <c r="M20">
        <f t="shared" si="1"/>
        <v>2</v>
      </c>
    </row>
    <row r="21" spans="2:13" ht="35.1" customHeight="1" x14ac:dyDescent="0.3">
      <c r="B21" s="10">
        <v>16</v>
      </c>
      <c r="C21" s="11" t="s">
        <v>9</v>
      </c>
      <c r="D21" s="11" t="s">
        <v>65</v>
      </c>
      <c r="E21" s="12" t="s">
        <v>66</v>
      </c>
      <c r="F21" s="12">
        <v>36.499492781589602</v>
      </c>
      <c r="G21" s="12">
        <v>127.11242881143301</v>
      </c>
      <c r="H21" s="13">
        <v>3400</v>
      </c>
      <c r="I21" s="14">
        <f t="shared" si="0"/>
        <v>4121.212121212121</v>
      </c>
      <c r="J21" t="s">
        <v>95</v>
      </c>
      <c r="K21">
        <v>1</v>
      </c>
      <c r="L21" t="s">
        <v>105</v>
      </c>
      <c r="M21">
        <f t="shared" si="1"/>
        <v>2</v>
      </c>
    </row>
    <row r="22" spans="2:13" ht="35.1" customHeight="1" x14ac:dyDescent="0.3">
      <c r="B22" s="10">
        <v>17</v>
      </c>
      <c r="C22" s="11" t="s">
        <v>9</v>
      </c>
      <c r="D22" s="11" t="s">
        <v>63</v>
      </c>
      <c r="E22" s="12" t="s">
        <v>64</v>
      </c>
      <c r="F22" s="12">
        <v>36.478857596460401</v>
      </c>
      <c r="G22" s="12">
        <v>127.077970165617</v>
      </c>
      <c r="H22" s="13">
        <v>2780</v>
      </c>
      <c r="I22" s="14">
        <f t="shared" si="0"/>
        <v>3369.69696969697</v>
      </c>
      <c r="J22" t="s">
        <v>96</v>
      </c>
      <c r="K22">
        <v>1</v>
      </c>
    </row>
    <row r="23" spans="2:13" ht="35.1" customHeight="1" x14ac:dyDescent="0.3">
      <c r="B23" s="10">
        <v>18</v>
      </c>
      <c r="C23" s="11" t="s">
        <v>9</v>
      </c>
      <c r="D23" s="11" t="s">
        <v>71</v>
      </c>
      <c r="E23" s="12" t="s">
        <v>72</v>
      </c>
      <c r="F23" s="12">
        <v>36.558602608440196</v>
      </c>
      <c r="G23" s="12">
        <v>127.018289430935</v>
      </c>
      <c r="H23" s="13">
        <v>1800</v>
      </c>
      <c r="I23" s="14">
        <f t="shared" si="0"/>
        <v>2181.818181818182</v>
      </c>
      <c r="J23" t="s">
        <v>97</v>
      </c>
      <c r="K23">
        <v>1</v>
      </c>
    </row>
    <row r="24" spans="2:13" ht="35.1" customHeight="1" x14ac:dyDescent="0.3">
      <c r="B24" s="10">
        <v>19</v>
      </c>
      <c r="C24" s="11" t="s">
        <v>9</v>
      </c>
      <c r="D24" s="11" t="s">
        <v>69</v>
      </c>
      <c r="E24" s="12" t="s">
        <v>70</v>
      </c>
      <c r="F24" s="12">
        <v>36.507784999999998</v>
      </c>
      <c r="G24" s="12">
        <v>127.023793</v>
      </c>
      <c r="H24" s="13">
        <v>2270</v>
      </c>
      <c r="I24" s="14">
        <f t="shared" si="0"/>
        <v>2751.5151515151515</v>
      </c>
      <c r="J24" t="s">
        <v>98</v>
      </c>
      <c r="K24">
        <v>1</v>
      </c>
    </row>
    <row r="25" spans="2:13" ht="35.1" customHeight="1" x14ac:dyDescent="0.3">
      <c r="B25" s="10">
        <v>20</v>
      </c>
      <c r="C25" s="11" t="s">
        <v>9</v>
      </c>
      <c r="D25" s="11" t="s">
        <v>73</v>
      </c>
      <c r="E25" s="12" t="s">
        <v>74</v>
      </c>
      <c r="F25" s="12">
        <v>36.516938275776504</v>
      </c>
      <c r="G25" s="12">
        <v>126.95371409025999</v>
      </c>
      <c r="H25" s="13">
        <v>2130</v>
      </c>
      <c r="I25" s="14">
        <f t="shared" si="0"/>
        <v>2581.818181818182</v>
      </c>
      <c r="J25" t="s">
        <v>99</v>
      </c>
      <c r="K25">
        <v>1</v>
      </c>
    </row>
    <row r="26" spans="2:13" ht="35.1" customHeight="1" x14ac:dyDescent="0.3">
      <c r="B26" s="10">
        <v>21</v>
      </c>
      <c r="C26" s="11" t="s">
        <v>9</v>
      </c>
      <c r="D26" s="11" t="s">
        <v>14</v>
      </c>
      <c r="E26" s="12" t="s">
        <v>15</v>
      </c>
      <c r="F26" s="12">
        <v>36.459510000000002</v>
      </c>
      <c r="G26" s="12">
        <v>127.116743</v>
      </c>
      <c r="H26" s="13">
        <v>2250</v>
      </c>
      <c r="I26" s="14">
        <f t="shared" si="0"/>
        <v>2727.2727272727275</v>
      </c>
      <c r="J26" t="s">
        <v>100</v>
      </c>
      <c r="K26">
        <v>1</v>
      </c>
    </row>
    <row r="27" spans="2:13" ht="35.1" customHeight="1" x14ac:dyDescent="0.3">
      <c r="B27" s="10">
        <v>22</v>
      </c>
      <c r="C27" s="11" t="s">
        <v>9</v>
      </c>
      <c r="D27" s="11" t="s">
        <v>20</v>
      </c>
      <c r="E27" s="12" t="s">
        <v>21</v>
      </c>
      <c r="F27" s="12">
        <v>36.464486999999998</v>
      </c>
      <c r="G27" s="12">
        <v>127.118528</v>
      </c>
      <c r="H27" s="13">
        <v>5000</v>
      </c>
      <c r="I27" s="14">
        <f t="shared" si="0"/>
        <v>6060.606060606061</v>
      </c>
      <c r="J27" t="s">
        <v>101</v>
      </c>
      <c r="K27">
        <v>1</v>
      </c>
    </row>
    <row r="28" spans="2:13" ht="35.1" customHeight="1" x14ac:dyDescent="0.3">
      <c r="B28" s="10">
        <v>23</v>
      </c>
      <c r="C28" s="11" t="s">
        <v>9</v>
      </c>
      <c r="D28" s="11" t="s">
        <v>16</v>
      </c>
      <c r="E28" s="12" t="s">
        <v>17</v>
      </c>
      <c r="F28" s="12">
        <v>36.460033182996199</v>
      </c>
      <c r="G28" s="12">
        <v>127.118987026133</v>
      </c>
      <c r="H28" s="13">
        <v>2600</v>
      </c>
      <c r="I28" s="14">
        <f t="shared" si="0"/>
        <v>3151.5151515151515</v>
      </c>
      <c r="J28" t="s">
        <v>102</v>
      </c>
      <c r="K28">
        <v>1</v>
      </c>
    </row>
    <row r="29" spans="2:13" ht="35.1" customHeight="1" x14ac:dyDescent="0.3">
      <c r="B29" s="10">
        <v>24</v>
      </c>
      <c r="C29" s="11" t="s">
        <v>9</v>
      </c>
      <c r="D29" s="11" t="s">
        <v>18</v>
      </c>
      <c r="E29" s="12" t="s">
        <v>19</v>
      </c>
      <c r="F29" s="12">
        <v>36.457877142242602</v>
      </c>
      <c r="G29" s="12">
        <v>127.11187760032701</v>
      </c>
      <c r="H29" s="13">
        <v>2710</v>
      </c>
      <c r="I29" s="14">
        <f t="shared" si="0"/>
        <v>3284.848484848485</v>
      </c>
      <c r="J29" t="s">
        <v>103</v>
      </c>
      <c r="K29">
        <v>1</v>
      </c>
    </row>
    <row r="30" spans="2:13" ht="35.1" customHeight="1" x14ac:dyDescent="0.3">
      <c r="B30" s="10">
        <v>25</v>
      </c>
      <c r="C30" s="11" t="s">
        <v>9</v>
      </c>
      <c r="D30" s="11" t="s">
        <v>26</v>
      </c>
      <c r="E30" s="12" t="s">
        <v>27</v>
      </c>
      <c r="F30" s="12">
        <v>36.415877000000002</v>
      </c>
      <c r="G30" s="12">
        <v>127.089196</v>
      </c>
      <c r="H30" s="13">
        <v>1500</v>
      </c>
      <c r="I30" s="14">
        <f t="shared" si="0"/>
        <v>1818.1818181818182</v>
      </c>
      <c r="J30" t="s">
        <v>107</v>
      </c>
      <c r="K30">
        <v>1</v>
      </c>
    </row>
    <row r="31" spans="2:13" ht="35.1" customHeight="1" x14ac:dyDescent="0.3">
      <c r="B31" s="10">
        <v>26</v>
      </c>
      <c r="C31" s="11" t="s">
        <v>9</v>
      </c>
      <c r="D31" s="11" t="s">
        <v>24</v>
      </c>
      <c r="E31" s="12" t="s">
        <v>25</v>
      </c>
      <c r="F31" s="12">
        <v>36.441429999999997</v>
      </c>
      <c r="G31" s="12">
        <v>127.117897</v>
      </c>
      <c r="H31" s="13">
        <v>1110</v>
      </c>
      <c r="I31" s="14">
        <f t="shared" si="0"/>
        <v>1345.4545454545455</v>
      </c>
      <c r="J31" t="s">
        <v>108</v>
      </c>
      <c r="K31">
        <v>1</v>
      </c>
    </row>
    <row r="32" spans="2:13" ht="35.1" customHeight="1" x14ac:dyDescent="0.3">
      <c r="B32" s="10">
        <v>27</v>
      </c>
      <c r="C32" s="11" t="s">
        <v>9</v>
      </c>
      <c r="D32" s="11" t="s">
        <v>22</v>
      </c>
      <c r="E32" s="12" t="s">
        <v>23</v>
      </c>
      <c r="F32" s="12">
        <v>36.451912999999998</v>
      </c>
      <c r="G32" s="12">
        <v>127.132499</v>
      </c>
      <c r="H32" s="13">
        <v>2760</v>
      </c>
      <c r="I32" s="14">
        <f t="shared" si="0"/>
        <v>3345.4545454545455</v>
      </c>
      <c r="J32" t="s">
        <v>109</v>
      </c>
      <c r="K32">
        <v>1</v>
      </c>
    </row>
    <row r="33" spans="2:11" ht="35.1" customHeight="1" x14ac:dyDescent="0.3">
      <c r="B33" s="10">
        <v>28</v>
      </c>
      <c r="C33" s="11" t="s">
        <v>9</v>
      </c>
      <c r="D33" s="11" t="s">
        <v>28</v>
      </c>
      <c r="E33" s="12" t="s">
        <v>29</v>
      </c>
      <c r="F33" s="12">
        <v>36.428750000000001</v>
      </c>
      <c r="G33" s="12">
        <v>127.14810799999999</v>
      </c>
      <c r="H33" s="13">
        <v>1600</v>
      </c>
      <c r="I33" s="14">
        <f t="shared" si="0"/>
        <v>1939.3939393939395</v>
      </c>
      <c r="J33" t="s">
        <v>110</v>
      </c>
      <c r="K33">
        <v>1</v>
      </c>
    </row>
    <row r="34" spans="2:11" ht="35.1" customHeight="1" x14ac:dyDescent="0.3">
      <c r="B34" s="10">
        <v>29</v>
      </c>
      <c r="C34" s="11" t="s">
        <v>9</v>
      </c>
      <c r="D34" s="11" t="s">
        <v>33</v>
      </c>
      <c r="E34" s="12" t="s">
        <v>34</v>
      </c>
      <c r="F34" s="12">
        <v>36.475280074143399</v>
      </c>
      <c r="G34" s="12">
        <v>127.138824833336</v>
      </c>
      <c r="H34" s="13">
        <v>3000</v>
      </c>
      <c r="I34" s="14">
        <f t="shared" si="0"/>
        <v>3636.3636363636365</v>
      </c>
      <c r="J34" t="s">
        <v>104</v>
      </c>
      <c r="K34">
        <v>1</v>
      </c>
    </row>
    <row r="35" spans="2:11" ht="35.1" customHeight="1" x14ac:dyDescent="0.3">
      <c r="B35" s="10">
        <v>30</v>
      </c>
      <c r="C35" s="11" t="s">
        <v>9</v>
      </c>
      <c r="D35" s="11" t="s">
        <v>37</v>
      </c>
      <c r="E35" s="12" t="s">
        <v>38</v>
      </c>
      <c r="F35" s="12">
        <v>36.484954000000002</v>
      </c>
      <c r="G35" s="12">
        <v>127.157523</v>
      </c>
      <c r="H35" s="13">
        <v>2700</v>
      </c>
      <c r="I35" s="14">
        <f t="shared" si="0"/>
        <v>3272.727272727273</v>
      </c>
      <c r="J35" t="s">
        <v>111</v>
      </c>
      <c r="K35">
        <v>1</v>
      </c>
    </row>
    <row r="36" spans="2:11" ht="35.1" customHeight="1" x14ac:dyDescent="0.3">
      <c r="B36" s="10">
        <v>31</v>
      </c>
      <c r="C36" s="11" t="s">
        <v>9</v>
      </c>
      <c r="D36" s="11" t="s">
        <v>10</v>
      </c>
      <c r="E36" s="12" t="s">
        <v>11</v>
      </c>
      <c r="F36" s="12">
        <v>36.4474176160235</v>
      </c>
      <c r="G36" s="12">
        <v>127.122530084082</v>
      </c>
      <c r="H36" s="13">
        <v>5800</v>
      </c>
      <c r="I36" s="14">
        <f t="shared" si="0"/>
        <v>7030.3030303030309</v>
      </c>
      <c r="J36" t="s">
        <v>105</v>
      </c>
      <c r="K36">
        <v>1</v>
      </c>
    </row>
    <row r="37" spans="2:11" ht="35.1" customHeight="1" x14ac:dyDescent="0.3">
      <c r="B37" s="10">
        <v>32</v>
      </c>
      <c r="C37" s="11" t="s">
        <v>9</v>
      </c>
      <c r="D37" s="11" t="s">
        <v>12</v>
      </c>
      <c r="E37" s="12" t="s">
        <v>13</v>
      </c>
      <c r="F37" s="12">
        <v>36.452205074147997</v>
      </c>
      <c r="G37" s="12">
        <v>127.127421184075</v>
      </c>
      <c r="H37" s="13">
        <v>2240</v>
      </c>
      <c r="I37" s="14">
        <f t="shared" si="0"/>
        <v>2715.1515151515155</v>
      </c>
      <c r="J37" t="s">
        <v>105</v>
      </c>
      <c r="K37">
        <v>1</v>
      </c>
    </row>
    <row r="38" spans="2:11" ht="35.1" customHeight="1" thickBot="1" x14ac:dyDescent="0.35">
      <c r="B38" s="15">
        <v>33</v>
      </c>
      <c r="C38" s="16" t="s">
        <v>9</v>
      </c>
      <c r="D38" s="16" t="s">
        <v>75</v>
      </c>
      <c r="E38" s="17" t="s">
        <v>76</v>
      </c>
      <c r="F38" s="17">
        <v>36.469423269174399</v>
      </c>
      <c r="G38" s="17">
        <v>127.139500891138</v>
      </c>
      <c r="H38" s="18">
        <v>23320</v>
      </c>
      <c r="I38" s="14">
        <f t="shared" si="0"/>
        <v>28266.666666666668</v>
      </c>
      <c r="J38" t="s">
        <v>106</v>
      </c>
      <c r="K38">
        <v>1</v>
      </c>
    </row>
    <row r="39" spans="2:11" ht="17.25" thickTop="1" x14ac:dyDescent="0.3"/>
  </sheetData>
  <sheetProtection algorithmName="SHA-512" hashValue="BGar+P291fNlIQqspquwGbjF6ARn5MlN54HMoxhMuBsLx8x4j9LEqe5vEQHMb+3JrabqUZZo5/Ho+YdFr84BcQ==" saltValue="n4AZYASXJMWQElFLLl9odQ==" spinCount="100000" sheet="1" objects="1" scenarios="1"/>
  <mergeCells count="2">
    <mergeCell ref="B2:I2"/>
    <mergeCell ref="B3:I3"/>
  </mergeCells>
  <phoneticPr fontId="2" type="noConversion"/>
  <pageMargins left="0.25" right="0.25" top="0.75" bottom="0.75" header="0.3" footer="0.3"/>
  <pageSetup paperSize="9" scale="5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2023-02-22T01:06:38Z</cp:lastPrinted>
  <dcterms:created xsi:type="dcterms:W3CDTF">2023-02-22T00:19:02Z</dcterms:created>
  <dcterms:modified xsi:type="dcterms:W3CDTF">2023-11-02T08:09:22Z</dcterms:modified>
</cp:coreProperties>
</file>