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F98D3D4B-F7D9-40EA-8AC4-C11544A72EE3}" xr6:coauthVersionLast="36" xr6:coauthVersionMax="36" xr10:uidLastSave="{00000000-0000-0000-0000-000000000000}"/>
  <bookViews>
    <workbookView xWindow="0" yWindow="0" windowWidth="22905" windowHeight="10950" xr2:uid="{00000000-000D-0000-FFFF-FFFF00000000}"/>
  </bookViews>
  <sheets>
    <sheet name="총괄92%(PE)" sheetId="6" r:id="rId1"/>
    <sheet name="고시단가(PE)" sheetId="1" r:id="rId2"/>
  </sheets>
  <definedNames>
    <definedName name="_Order1">255</definedName>
    <definedName name="_Order2">255</definedName>
    <definedName name="DDDD">{"Book1","부대-(표지판,데리,가드).xls","부대-(낙,차,중분대).xls"}</definedName>
    <definedName name="dk">{"Book1","부대-(표지판,데리,가드).xls","부대-(낙,차,중분대).xls"}</definedName>
    <definedName name="Document_array">{"Book1","부대-(총집계,차선도색)-new.xls"}</definedName>
    <definedName name="e">{"Book1","부대-(표지판,데리,가드).xls","부대-(낙,차,중분대).xls"}</definedName>
    <definedName name="f">{"Book1","부대-(표지판,데리,가드).xls","부대-(낙,차,중분대).xls"}</definedName>
    <definedName name="fv">{"Book1","부대-(표지판,데리,가드).xls","부대-(낙,차,중분대).xls"}</definedName>
    <definedName name="g">{"Book1","부대-(표지판,데리,가드).xls","부대-(낙,차,중분대).xls"}</definedName>
    <definedName name="j">{"Book1","부대-(표지판,데리,가드).xls","부대-(낙,차,중분대).xls"}</definedName>
    <definedName name="k">{"Book1","부대-(표지판,데리,가드).xls","부대-(낙,차,중분대).xls"}</definedName>
    <definedName name="o">{"Book1","부대-(표지판,데리,가드).xls","부대-(낙,차,중분대).xls"}</definedName>
    <definedName name="_xlnm.Print_Area" localSheetId="1">'고시단가(PE)'!$A$1:$M$185</definedName>
    <definedName name="_xlnm.Print_Area" localSheetId="0">'총괄92%(PE)'!$A$1:$J$111</definedName>
    <definedName name="_xlnm.Print_Titles" localSheetId="1">'고시단가(PE)'!$1:$2</definedName>
    <definedName name="_xlnm.Print_Titles" localSheetId="0">'총괄92%(PE)'!$2:$3</definedName>
    <definedName name="w">{"Book1","부대-(표지판,데리,가드).xls","부대-(낙,차,중분대).xls"}</definedName>
    <definedName name="WWW">{"Book1","부대-(표지판,데리,가드).xls","부대-(낙,차,중분대).xls"}</definedName>
    <definedName name="깬잡석">800</definedName>
    <definedName name="낙책">{"Book1","부대-(표지판,데리,가드).xls","부대-(낙,차,중분대).xls"}</definedName>
    <definedName name="방음벽2">{"Book1","부대-(표지판,데리,가드).xls","부대-(낙,차,중분대).xls"}</definedName>
    <definedName name="방음벽4.5">{"Book1","부대-(표지판,데리,가드).xls","부대-(낙,차,중분대).xls"}</definedName>
    <definedName name="사육칠">21700</definedName>
    <definedName name="우리">{"Book1","부대-(표지판,데리,가드).xls","부대-(낙,차,중분대).xls"}</definedName>
    <definedName name="이은미">{"Book1","부대-(표지판,데리,가드).xls","부대-(낙,차,중분대).xls"}</definedName>
    <definedName name="잡석">8305</definedName>
    <definedName name="중앙선추가">{"Book1","부대-(표지판,데리,가드).xls","부대-(낙,차,중분대).xls"}</definedName>
    <definedName name="칠팔">25800</definedName>
    <definedName name="혼합토사관창">8755</definedName>
    <definedName name="ㅢ">{"Book1","부대-(표지판,데리,가드).xls","부대-(낙,차,중분대).xls"}</definedName>
    <definedName name="ㅣ">{"Book1","부대-(표지판,데리,가드).xls","부대-(낙,차,중분대).xls"}</definedName>
  </definedNames>
  <calcPr calcId="191029"/>
</workbook>
</file>

<file path=xl/calcChain.xml><?xml version="1.0" encoding="utf-8"?>
<calcChain xmlns="http://schemas.openxmlformats.org/spreadsheetml/2006/main">
  <c r="C93" i="6" l="1"/>
  <c r="C94" i="6" s="1"/>
  <c r="C95" i="6" s="1"/>
  <c r="C96" i="6" s="1"/>
  <c r="E84" i="6"/>
  <c r="F84" i="6" s="1"/>
  <c r="G84" i="6" s="1"/>
  <c r="H84" i="6" s="1"/>
  <c r="D56" i="6"/>
  <c r="D48" i="6" l="1"/>
  <c r="D47" i="6"/>
  <c r="D46" i="6"/>
  <c r="D45" i="6"/>
  <c r="H32" i="6"/>
  <c r="I32" i="6" s="1"/>
  <c r="E32" i="6"/>
  <c r="F32" i="6" s="1"/>
  <c r="G32" i="6" s="1"/>
  <c r="D32" i="6"/>
  <c r="I29" i="6"/>
  <c r="L177" i="1"/>
  <c r="H177" i="1"/>
  <c r="N115" i="1"/>
  <c r="N116" i="1"/>
  <c r="N117" i="1"/>
  <c r="N118" i="1"/>
  <c r="N119" i="1"/>
  <c r="N120" i="1"/>
  <c r="L127" i="1"/>
  <c r="H127" i="1"/>
  <c r="K120" i="1"/>
  <c r="I120" i="1"/>
  <c r="H120" i="1" s="1"/>
  <c r="I118" i="1"/>
  <c r="H118" i="1" s="1"/>
  <c r="I117" i="1"/>
  <c r="H117" i="1" s="1"/>
  <c r="D120" i="1"/>
  <c r="D119" i="1"/>
  <c r="D118" i="1"/>
  <c r="D117" i="1"/>
  <c r="D116" i="1"/>
  <c r="A121" i="1"/>
  <c r="H119" i="1"/>
  <c r="H116" i="1"/>
  <c r="L115" i="1"/>
  <c r="H115" i="1"/>
  <c r="J114" i="1"/>
  <c r="J113" i="1"/>
  <c r="L119" i="1" s="1"/>
  <c r="J112" i="1"/>
  <c r="J111" i="1"/>
  <c r="J110" i="1"/>
  <c r="L116" i="1" s="1"/>
  <c r="J109" i="1"/>
  <c r="K93" i="1"/>
  <c r="I93" i="1"/>
  <c r="H93" i="1" s="1"/>
  <c r="H185" i="1"/>
  <c r="H184" i="1"/>
  <c r="H183" i="1"/>
  <c r="H182" i="1"/>
  <c r="H181" i="1"/>
  <c r="H180" i="1"/>
  <c r="H179" i="1"/>
  <c r="H178" i="1"/>
  <c r="H176" i="1"/>
  <c r="H175" i="1"/>
  <c r="H174" i="1"/>
  <c r="H173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2" i="1"/>
  <c r="H131" i="1"/>
  <c r="H130" i="1"/>
  <c r="H129" i="1"/>
  <c r="H128" i="1"/>
  <c r="H126" i="1"/>
  <c r="H125" i="1"/>
  <c r="H124" i="1"/>
  <c r="H123" i="1"/>
  <c r="H122" i="1"/>
  <c r="H121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1" i="1"/>
  <c r="H98" i="1"/>
  <c r="H97" i="1"/>
  <c r="H95" i="1"/>
  <c r="H92" i="1"/>
  <c r="H91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L171" i="1"/>
  <c r="L120" i="1" l="1"/>
  <c r="L118" i="1"/>
  <c r="L117" i="1"/>
  <c r="C141" i="1" l="1"/>
  <c r="C142" i="1" s="1"/>
  <c r="C143" i="1" s="1"/>
  <c r="C144" i="1" s="1"/>
  <c r="C145" i="1" s="1"/>
  <c r="K102" i="1"/>
  <c r="I102" i="1"/>
  <c r="H102" i="1" s="1"/>
  <c r="K99" i="1"/>
  <c r="K100" i="1" s="1"/>
  <c r="I99" i="1"/>
  <c r="K96" i="1"/>
  <c r="I96" i="1"/>
  <c r="H96" i="1" s="1"/>
  <c r="I94" i="1"/>
  <c r="H94" i="1" s="1"/>
  <c r="K94" i="1"/>
  <c r="I100" i="1" l="1"/>
  <c r="H100" i="1" s="1"/>
  <c r="H99" i="1"/>
  <c r="C38" i="6" l="1"/>
  <c r="C39" i="6" s="1"/>
  <c r="C40" i="6" s="1"/>
  <c r="C41" i="6" s="1"/>
  <c r="L176" i="1"/>
  <c r="N176" i="1" s="1"/>
  <c r="O176" i="1" s="1"/>
  <c r="L132" i="1"/>
  <c r="L131" i="1"/>
  <c r="L130" i="1"/>
  <c r="N130" i="1" s="1"/>
  <c r="O130" i="1" s="1"/>
  <c r="L129" i="1"/>
  <c r="N129" i="1" s="1"/>
  <c r="O129" i="1" s="1"/>
  <c r="L128" i="1"/>
  <c r="N128" i="1" s="1"/>
  <c r="O128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10" i="1"/>
  <c r="N110" i="1" s="1"/>
  <c r="O110" i="1" s="1"/>
  <c r="E31" i="6"/>
  <c r="L109" i="1"/>
  <c r="N109" i="1" s="1"/>
  <c r="O109" i="1" s="1"/>
  <c r="D42" i="6" l="1"/>
  <c r="D41" i="6"/>
  <c r="D40" i="6"/>
  <c r="D39" i="6"/>
  <c r="D38" i="6"/>
  <c r="I31" i="6"/>
  <c r="H31" i="6"/>
  <c r="G31" i="6"/>
  <c r="F31" i="6"/>
  <c r="D31" i="6"/>
  <c r="L93" i="1"/>
  <c r="N93" i="1" s="1"/>
  <c r="O93" i="1" s="1"/>
  <c r="L96" i="1"/>
  <c r="N96" i="1" s="1"/>
  <c r="O96" i="1" s="1"/>
  <c r="L105" i="1"/>
  <c r="N105" i="1" s="1"/>
  <c r="O105" i="1" s="1"/>
  <c r="L104" i="1"/>
  <c r="N104" i="1" s="1"/>
  <c r="O104" i="1" s="1"/>
  <c r="L103" i="1"/>
  <c r="N103" i="1" s="1"/>
  <c r="O103" i="1" s="1"/>
  <c r="O186" i="1"/>
  <c r="O187" i="1"/>
  <c r="N90" i="1"/>
  <c r="O90" i="1" s="1"/>
  <c r="N133" i="1"/>
  <c r="O133" i="1" s="1"/>
  <c r="N172" i="1"/>
  <c r="O172" i="1" s="1"/>
  <c r="C153" i="1"/>
  <c r="C154" i="1" s="1"/>
  <c r="C155" i="1" s="1"/>
  <c r="C156" i="1" s="1"/>
  <c r="C157" i="1" s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B98" i="1"/>
  <c r="B99" i="1" s="1"/>
  <c r="B100" i="1" s="1"/>
  <c r="B101" i="1" s="1"/>
  <c r="B102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G165" i="1"/>
  <c r="G166" i="1" s="1"/>
  <c r="G167" i="1" s="1"/>
  <c r="G168" i="1" s="1"/>
  <c r="G169" i="1" s="1"/>
  <c r="G170" i="1" s="1"/>
  <c r="G171" i="1" s="1"/>
  <c r="B165" i="1"/>
  <c r="B166" i="1" s="1"/>
  <c r="B167" i="1" s="1"/>
  <c r="B168" i="1" s="1"/>
  <c r="B169" i="1" s="1"/>
  <c r="L185" i="1"/>
  <c r="N185" i="1" s="1"/>
  <c r="O185" i="1" s="1"/>
  <c r="F74" i="1"/>
  <c r="F71" i="1"/>
  <c r="L163" i="1"/>
  <c r="N163" i="1" s="1"/>
  <c r="O163" i="1" s="1"/>
  <c r="L162" i="1"/>
  <c r="N162" i="1" s="1"/>
  <c r="O162" i="1" s="1"/>
  <c r="L161" i="1"/>
  <c r="N161" i="1" s="1"/>
  <c r="O161" i="1" s="1"/>
  <c r="L160" i="1"/>
  <c r="N160" i="1" s="1"/>
  <c r="O160" i="1" s="1"/>
  <c r="L159" i="1"/>
  <c r="N159" i="1" s="1"/>
  <c r="O159" i="1" s="1"/>
  <c r="L158" i="1"/>
  <c r="N158" i="1" s="1"/>
  <c r="O158" i="1" s="1"/>
  <c r="L89" i="1"/>
  <c r="N89" i="1" s="1"/>
  <c r="O89" i="1" s="1"/>
  <c r="L83" i="1"/>
  <c r="N83" i="1" s="1"/>
  <c r="O83" i="1" s="1"/>
  <c r="L78" i="1"/>
  <c r="N78" i="1" s="1"/>
  <c r="O78" i="1" s="1"/>
  <c r="L74" i="1"/>
  <c r="N74" i="1" s="1"/>
  <c r="O74" i="1" s="1"/>
  <c r="L71" i="1"/>
  <c r="N71" i="1" s="1"/>
  <c r="O71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B92" i="1"/>
  <c r="B93" i="1" s="1"/>
  <c r="B94" i="1" s="1"/>
  <c r="B95" i="1" s="1"/>
  <c r="B96" i="1" s="1"/>
  <c r="B72" i="1"/>
  <c r="B73" i="1" s="1"/>
  <c r="B75" i="1" s="1"/>
  <c r="B76" i="1" s="1"/>
  <c r="B77" i="1" s="1"/>
  <c r="B79" i="1" s="1"/>
  <c r="B80" i="1" s="1"/>
  <c r="B81" i="1" s="1"/>
  <c r="B82" i="1" s="1"/>
  <c r="B84" i="1" s="1"/>
  <c r="B85" i="1" s="1"/>
  <c r="B86" i="1" s="1"/>
  <c r="B87" i="1" s="1"/>
  <c r="B88" i="1" s="1"/>
  <c r="B18" i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C11" i="1"/>
  <c r="C12" i="1" s="1"/>
  <c r="C13" i="1" s="1"/>
  <c r="C14" i="1" s="1"/>
  <c r="C15" i="1" s="1"/>
  <c r="B5" i="1"/>
  <c r="N184" i="1"/>
  <c r="O184" i="1" s="1"/>
  <c r="L181" i="1"/>
  <c r="N181" i="1" s="1"/>
  <c r="O181" i="1" s="1"/>
  <c r="N180" i="1"/>
  <c r="O180" i="1" s="1"/>
  <c r="N183" i="1"/>
  <c r="O183" i="1" s="1"/>
  <c r="N182" i="1"/>
  <c r="O182" i="1" s="1"/>
  <c r="N179" i="1"/>
  <c r="O179" i="1" s="1"/>
  <c r="N178" i="1"/>
  <c r="O178" i="1" s="1"/>
  <c r="L174" i="1"/>
  <c r="N174" i="1" s="1"/>
  <c r="O174" i="1" s="1"/>
  <c r="L175" i="1"/>
  <c r="N175" i="1" s="1"/>
  <c r="O175" i="1" s="1"/>
  <c r="L173" i="1"/>
  <c r="N173" i="1" s="1"/>
  <c r="O173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7" i="1"/>
  <c r="N137" i="1" s="1"/>
  <c r="O137" i="1" s="1"/>
  <c r="L136" i="1"/>
  <c r="N136" i="1" s="1"/>
  <c r="O136" i="1" s="1"/>
  <c r="L135" i="1"/>
  <c r="N135" i="1" s="1"/>
  <c r="O135" i="1" s="1"/>
  <c r="L134" i="1"/>
  <c r="N134" i="1" s="1"/>
  <c r="O134" i="1" s="1"/>
  <c r="L126" i="1"/>
  <c r="N126" i="1" s="1"/>
  <c r="O126" i="1" s="1"/>
  <c r="L125" i="1"/>
  <c r="N125" i="1" s="1"/>
  <c r="O125" i="1" s="1"/>
  <c r="L124" i="1"/>
  <c r="N124" i="1" s="1"/>
  <c r="O124" i="1" s="1"/>
  <c r="L123" i="1"/>
  <c r="N123" i="1" s="1"/>
  <c r="O123" i="1" s="1"/>
  <c r="L122" i="1"/>
  <c r="N122" i="1" s="1"/>
  <c r="O122" i="1" s="1"/>
  <c r="L121" i="1"/>
  <c r="N121" i="1" s="1"/>
  <c r="O121" i="1" s="1"/>
  <c r="L108" i="1"/>
  <c r="N108" i="1" s="1"/>
  <c r="O108" i="1" s="1"/>
  <c r="L107" i="1"/>
  <c r="N107" i="1" s="1"/>
  <c r="O107" i="1" s="1"/>
  <c r="L106" i="1"/>
  <c r="N106" i="1" s="1"/>
  <c r="O106" i="1" s="1"/>
  <c r="L101" i="1"/>
  <c r="N101" i="1" s="1"/>
  <c r="O101" i="1" s="1"/>
  <c r="L98" i="1"/>
  <c r="N98" i="1" s="1"/>
  <c r="O98" i="1" s="1"/>
  <c r="L97" i="1"/>
  <c r="N97" i="1" s="1"/>
  <c r="O97" i="1" s="1"/>
  <c r="L95" i="1"/>
  <c r="N95" i="1" s="1"/>
  <c r="O95" i="1" s="1"/>
  <c r="L92" i="1"/>
  <c r="N92" i="1" s="1"/>
  <c r="O92" i="1" s="1"/>
  <c r="L91" i="1"/>
  <c r="N91" i="1" s="1"/>
  <c r="O91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2" i="1"/>
  <c r="N82" i="1" s="1"/>
  <c r="O82" i="1" s="1"/>
  <c r="L81" i="1"/>
  <c r="N81" i="1" s="1"/>
  <c r="O81" i="1" s="1"/>
  <c r="L80" i="1"/>
  <c r="N80" i="1" s="1"/>
  <c r="O80" i="1" s="1"/>
  <c r="L79" i="1"/>
  <c r="N79" i="1" s="1"/>
  <c r="O79" i="1" s="1"/>
  <c r="L77" i="1"/>
  <c r="N77" i="1" s="1"/>
  <c r="O77" i="1" s="1"/>
  <c r="L76" i="1"/>
  <c r="N76" i="1" s="1"/>
  <c r="O76" i="1" s="1"/>
  <c r="L75" i="1"/>
  <c r="N75" i="1" s="1"/>
  <c r="O75" i="1" s="1"/>
  <c r="L73" i="1"/>
  <c r="N73" i="1" s="1"/>
  <c r="O73" i="1" s="1"/>
  <c r="L72" i="1"/>
  <c r="N72" i="1" s="1"/>
  <c r="O72" i="1" s="1"/>
  <c r="L70" i="1"/>
  <c r="N70" i="1" s="1"/>
  <c r="O70" i="1" s="1"/>
  <c r="L69" i="1"/>
  <c r="N69" i="1" s="1"/>
  <c r="O69" i="1" s="1"/>
  <c r="L68" i="1"/>
  <c r="N68" i="1" s="1"/>
  <c r="O68" i="1" s="1"/>
  <c r="L67" i="1"/>
  <c r="N67" i="1" s="1"/>
  <c r="O67" i="1" s="1"/>
  <c r="L66" i="1"/>
  <c r="N66" i="1" s="1"/>
  <c r="O66" i="1" s="1"/>
  <c r="L65" i="1"/>
  <c r="N65" i="1" s="1"/>
  <c r="O65" i="1" s="1"/>
  <c r="L64" i="1"/>
  <c r="N64" i="1" s="1"/>
  <c r="O64" i="1" s="1"/>
  <c r="L63" i="1"/>
  <c r="N63" i="1" s="1"/>
  <c r="O63" i="1" s="1"/>
  <c r="L62" i="1"/>
  <c r="N62" i="1" s="1"/>
  <c r="O62" i="1" s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5" i="1"/>
  <c r="N45" i="1" s="1"/>
  <c r="O45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8" i="1"/>
  <c r="N38" i="1" s="1"/>
  <c r="O38" i="1" s="1"/>
  <c r="L37" i="1"/>
  <c r="N37" i="1" s="1"/>
  <c r="O37" i="1" s="1"/>
  <c r="L36" i="1"/>
  <c r="N36" i="1" s="1"/>
  <c r="O36" i="1" s="1"/>
  <c r="L35" i="1"/>
  <c r="N35" i="1" s="1"/>
  <c r="O35" i="1" s="1"/>
  <c r="L34" i="1"/>
  <c r="N34" i="1" s="1"/>
  <c r="O34" i="1" s="1"/>
  <c r="L33" i="1"/>
  <c r="N33" i="1" s="1"/>
  <c r="O33" i="1" s="1"/>
  <c r="L32" i="1"/>
  <c r="N32" i="1" s="1"/>
  <c r="O32" i="1" s="1"/>
  <c r="L31" i="1"/>
  <c r="N31" i="1" s="1"/>
  <c r="O31" i="1" s="1"/>
  <c r="L30" i="1"/>
  <c r="N30" i="1" s="1"/>
  <c r="O30" i="1" s="1"/>
  <c r="L29" i="1"/>
  <c r="N29" i="1" s="1"/>
  <c r="O29" i="1" s="1"/>
  <c r="L28" i="1"/>
  <c r="N28" i="1" s="1"/>
  <c r="O28" i="1" s="1"/>
  <c r="L27" i="1"/>
  <c r="N27" i="1" s="1"/>
  <c r="O27" i="1" s="1"/>
  <c r="L26" i="1"/>
  <c r="N26" i="1" s="1"/>
  <c r="O26" i="1" s="1"/>
  <c r="L25" i="1"/>
  <c r="N25" i="1" s="1"/>
  <c r="O25" i="1" s="1"/>
  <c r="L24" i="1"/>
  <c r="N24" i="1" s="1"/>
  <c r="O24" i="1" s="1"/>
  <c r="L23" i="1"/>
  <c r="N23" i="1" s="1"/>
  <c r="O23" i="1" s="1"/>
  <c r="L22" i="1"/>
  <c r="N22" i="1" s="1"/>
  <c r="O22" i="1" s="1"/>
  <c r="L21" i="1"/>
  <c r="N21" i="1" s="1"/>
  <c r="O21" i="1" s="1"/>
  <c r="L20" i="1"/>
  <c r="N20" i="1" s="1"/>
  <c r="O20" i="1" s="1"/>
  <c r="L19" i="1"/>
  <c r="N19" i="1" s="1"/>
  <c r="O19" i="1" s="1"/>
  <c r="L18" i="1"/>
  <c r="N18" i="1" s="1"/>
  <c r="O18" i="1" s="1"/>
  <c r="F122" i="1"/>
  <c r="F123" i="1" s="1"/>
  <c r="F124" i="1" s="1"/>
  <c r="F125" i="1" s="1"/>
  <c r="F126" i="1" s="1"/>
  <c r="I15" i="1"/>
  <c r="I14" i="1"/>
  <c r="H14" i="1" s="1"/>
  <c r="I13" i="1"/>
  <c r="H13" i="1" s="1"/>
  <c r="I12" i="1"/>
  <c r="H12" i="1" s="1"/>
  <c r="I11" i="1"/>
  <c r="I10" i="1"/>
  <c r="H10" i="1" s="1"/>
  <c r="I5" i="1"/>
  <c r="I6" i="1"/>
  <c r="I7" i="1"/>
  <c r="I8" i="1"/>
  <c r="I9" i="1"/>
  <c r="I4" i="1"/>
  <c r="L99" i="1"/>
  <c r="N99" i="1" s="1"/>
  <c r="O99" i="1" s="1"/>
  <c r="F128" i="1" l="1"/>
  <c r="F129" i="1" s="1"/>
  <c r="F130" i="1" s="1"/>
  <c r="F131" i="1" s="1"/>
  <c r="F132" i="1" s="1"/>
  <c r="F127" i="1"/>
  <c r="B11" i="1"/>
  <c r="B12" i="1" s="1"/>
  <c r="B13" i="1" s="1"/>
  <c r="B14" i="1" s="1"/>
  <c r="B15" i="1" s="1"/>
  <c r="B6" i="1"/>
  <c r="B7" i="1" s="1"/>
  <c r="B8" i="1" s="1"/>
  <c r="B9" i="1" s="1"/>
  <c r="D44" i="6"/>
  <c r="H15" i="1"/>
  <c r="F19" i="6"/>
  <c r="D29" i="6"/>
  <c r="E29" i="6" s="1"/>
  <c r="F29" i="6" s="1"/>
  <c r="G29" i="6" s="1"/>
  <c r="H29" i="6" s="1"/>
  <c r="I28" i="6"/>
  <c r="H28" i="6"/>
  <c r="G28" i="6"/>
  <c r="F28" i="6"/>
  <c r="E28" i="6"/>
  <c r="D28" i="6"/>
  <c r="E35" i="6"/>
  <c r="F24" i="6"/>
  <c r="G25" i="6"/>
  <c r="D35" i="6"/>
  <c r="F35" i="6"/>
  <c r="G24" i="6"/>
  <c r="H25" i="6"/>
  <c r="H6" i="1"/>
  <c r="G35" i="6"/>
  <c r="H24" i="6"/>
  <c r="I25" i="6"/>
  <c r="F25" i="6"/>
  <c r="H35" i="6"/>
  <c r="I24" i="6"/>
  <c r="I35" i="6"/>
  <c r="D25" i="6"/>
  <c r="H5" i="1"/>
  <c r="F33" i="6"/>
  <c r="D24" i="6"/>
  <c r="I30" i="6"/>
  <c r="H30" i="6"/>
  <c r="G30" i="6"/>
  <c r="F30" i="6"/>
  <c r="E30" i="6"/>
  <c r="D30" i="6"/>
  <c r="H34" i="6"/>
  <c r="I34" i="6"/>
  <c r="L100" i="1"/>
  <c r="N100" i="1" s="1"/>
  <c r="O100" i="1" s="1"/>
  <c r="G34" i="6"/>
  <c r="E34" i="6"/>
  <c r="F34" i="6"/>
  <c r="D34" i="6"/>
  <c r="H33" i="6"/>
  <c r="I33" i="6"/>
  <c r="G33" i="6"/>
  <c r="E33" i="6"/>
  <c r="D33" i="6"/>
  <c r="I14" i="6"/>
  <c r="H14" i="6"/>
  <c r="G14" i="6"/>
  <c r="F14" i="6"/>
  <c r="E14" i="6"/>
  <c r="D14" i="6"/>
  <c r="H13" i="6"/>
  <c r="G13" i="6"/>
  <c r="F13" i="6"/>
  <c r="E13" i="6"/>
  <c r="D13" i="6"/>
  <c r="G12" i="6"/>
  <c r="F12" i="6"/>
  <c r="E12" i="6"/>
  <c r="D12" i="6"/>
  <c r="F11" i="6"/>
  <c r="E11" i="6"/>
  <c r="D11" i="6"/>
  <c r="E10" i="6"/>
  <c r="D10" i="6"/>
  <c r="I23" i="6"/>
  <c r="H23" i="6"/>
  <c r="G23" i="6"/>
  <c r="F23" i="6"/>
  <c r="E23" i="6"/>
  <c r="D23" i="6"/>
  <c r="I22" i="6"/>
  <c r="H22" i="6"/>
  <c r="G22" i="6"/>
  <c r="F22" i="6"/>
  <c r="E22" i="6"/>
  <c r="D22" i="6"/>
  <c r="I21" i="6"/>
  <c r="H21" i="6"/>
  <c r="G21" i="6"/>
  <c r="F21" i="6"/>
  <c r="E21" i="6"/>
  <c r="D21" i="6"/>
  <c r="I20" i="6"/>
  <c r="H20" i="6"/>
  <c r="G20" i="6"/>
  <c r="F20" i="6"/>
  <c r="E20" i="6"/>
  <c r="D20" i="6"/>
  <c r="I19" i="6"/>
  <c r="H19" i="6"/>
  <c r="G19" i="6"/>
  <c r="E19" i="6"/>
  <c r="D19" i="6"/>
  <c r="I18" i="6"/>
  <c r="H18" i="6"/>
  <c r="G18" i="6"/>
  <c r="F18" i="6"/>
  <c r="E18" i="6"/>
  <c r="D18" i="6"/>
  <c r="I17" i="6"/>
  <c r="H17" i="6"/>
  <c r="G17" i="6"/>
  <c r="F17" i="6"/>
  <c r="E17" i="6"/>
  <c r="D17" i="6"/>
  <c r="I16" i="6"/>
  <c r="H16" i="6"/>
  <c r="G16" i="6"/>
  <c r="F16" i="6"/>
  <c r="E16" i="6"/>
  <c r="D16" i="6"/>
  <c r="H15" i="6"/>
  <c r="G15" i="6"/>
  <c r="F15" i="6"/>
  <c r="E15" i="6"/>
  <c r="H6" i="6"/>
  <c r="G6" i="6"/>
  <c r="F6" i="6"/>
  <c r="D6" i="6"/>
  <c r="D5" i="6" s="1"/>
  <c r="H8" i="1"/>
  <c r="H7" i="1"/>
  <c r="H4" i="1"/>
  <c r="L102" i="1"/>
  <c r="N102" i="1" s="1"/>
  <c r="O102" i="1" s="1"/>
  <c r="H11" i="1"/>
  <c r="H9" i="1"/>
  <c r="A103" i="1"/>
  <c r="A104" i="1" s="1"/>
  <c r="A105" i="1" s="1"/>
  <c r="A106" i="1" s="1"/>
  <c r="A107" i="1" s="1"/>
  <c r="A108" i="1" s="1"/>
  <c r="L94" i="1"/>
  <c r="N94" i="1" s="1"/>
  <c r="O94" i="1" s="1"/>
  <c r="I6" i="6" l="1"/>
  <c r="A109" i="1"/>
  <c r="A110" i="1" s="1"/>
  <c r="A111" i="1" s="1"/>
  <c r="A112" i="1" s="1"/>
  <c r="A113" i="1" s="1"/>
  <c r="A114" i="1" s="1"/>
  <c r="E6" i="6"/>
  <c r="E5" i="6" s="1"/>
  <c r="A122" i="1" l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15" i="1"/>
  <c r="A116" i="1" s="1"/>
  <c r="A117" i="1" s="1"/>
  <c r="A118" i="1" s="1"/>
  <c r="A119" i="1" s="1"/>
  <c r="A120" i="1" s="1"/>
  <c r="L17" i="1" l="1"/>
  <c r="N17" i="1" s="1"/>
  <c r="O17" i="1" s="1"/>
  <c r="D15" i="6" l="1"/>
</calcChain>
</file>

<file path=xl/sharedStrings.xml><?xml version="1.0" encoding="utf-8"?>
<sst xmlns="http://schemas.openxmlformats.org/spreadsheetml/2006/main" count="794" uniqueCount="247">
  <si>
    <t>공종</t>
    <phoneticPr fontId="1" type="noConversion"/>
  </si>
  <si>
    <t>규격</t>
    <phoneticPr fontId="1" type="noConversion"/>
  </si>
  <si>
    <t>수량</t>
    <phoneticPr fontId="1" type="noConversion"/>
  </si>
  <si>
    <t>단위</t>
    <phoneticPr fontId="1" type="noConversion"/>
  </si>
  <si>
    <t>고시단가</t>
    <phoneticPr fontId="1" type="noConversion"/>
  </si>
  <si>
    <t>합계</t>
    <phoneticPr fontId="1" type="noConversion"/>
  </si>
  <si>
    <t>재료비</t>
    <phoneticPr fontId="1" type="noConversion"/>
  </si>
  <si>
    <t>노무비</t>
    <phoneticPr fontId="1" type="noConversion"/>
  </si>
  <si>
    <t>경비</t>
    <phoneticPr fontId="1" type="noConversion"/>
  </si>
  <si>
    <t>(92% 적용)</t>
    <phoneticPr fontId="1" type="noConversion"/>
  </si>
  <si>
    <t>비고</t>
    <phoneticPr fontId="1" type="noConversion"/>
  </si>
  <si>
    <t>수도계량기 (관급자재)  : 낙찰율 미적용</t>
    <phoneticPr fontId="1" type="noConversion"/>
  </si>
  <si>
    <t>Φ20m/m</t>
    <phoneticPr fontId="1" type="noConversion"/>
  </si>
  <si>
    <t>Φ25m/m</t>
    <phoneticPr fontId="1" type="noConversion"/>
  </si>
  <si>
    <t>Φ32m/m</t>
    <phoneticPr fontId="1" type="noConversion"/>
  </si>
  <si>
    <t>Φ40m/m</t>
    <phoneticPr fontId="1" type="noConversion"/>
  </si>
  <si>
    <t>Φ50m/m</t>
    <phoneticPr fontId="1" type="noConversion"/>
  </si>
  <si>
    <t>연번</t>
    <phoneticPr fontId="1" type="noConversion"/>
  </si>
  <si>
    <t>개소</t>
    <phoneticPr fontId="1" type="noConversion"/>
  </si>
  <si>
    <t>Φ13m/m,복갑습식</t>
    <phoneticPr fontId="1" type="noConversion"/>
  </si>
  <si>
    <t>Φ20m/m,복갑습식</t>
    <phoneticPr fontId="1" type="noConversion"/>
  </si>
  <si>
    <t>Φ25m/m,복갑습식</t>
    <phoneticPr fontId="1" type="noConversion"/>
  </si>
  <si>
    <t>Φ32m/m,복갑습식</t>
    <phoneticPr fontId="1" type="noConversion"/>
  </si>
  <si>
    <t>Φ40m/m,복갑습식</t>
    <phoneticPr fontId="1" type="noConversion"/>
  </si>
  <si>
    <t>Φ50m/m,복갑습식</t>
    <phoneticPr fontId="1" type="noConversion"/>
  </si>
  <si>
    <t>Φ32m/m x 1.1m</t>
    <phoneticPr fontId="1" type="noConversion"/>
  </si>
  <si>
    <t>Φ40m/m x 1.1m</t>
    <phoneticPr fontId="1" type="noConversion"/>
  </si>
  <si>
    <t>Φ50m/m x 1.1m</t>
    <phoneticPr fontId="1" type="noConversion"/>
  </si>
  <si>
    <t>ea</t>
    <phoneticPr fontId="1" type="noConversion"/>
  </si>
  <si>
    <t>80 x 15m/m</t>
    <phoneticPr fontId="1" type="noConversion"/>
  </si>
  <si>
    <t>80 x 20m/m</t>
    <phoneticPr fontId="1" type="noConversion"/>
  </si>
  <si>
    <t>80 x 32m/m</t>
    <phoneticPr fontId="1" type="noConversion"/>
  </si>
  <si>
    <t>80 x 40m/m</t>
    <phoneticPr fontId="1" type="noConversion"/>
  </si>
  <si>
    <t>80 x 25m/m</t>
    <phoneticPr fontId="1" type="noConversion"/>
  </si>
  <si>
    <t>100 x 15m/m</t>
    <phoneticPr fontId="1" type="noConversion"/>
  </si>
  <si>
    <t>100 x 20m/m</t>
    <phoneticPr fontId="1" type="noConversion"/>
  </si>
  <si>
    <t>100 x 25m/m</t>
    <phoneticPr fontId="1" type="noConversion"/>
  </si>
  <si>
    <t>100 x 32m/m</t>
    <phoneticPr fontId="1" type="noConversion"/>
  </si>
  <si>
    <t>100 x 40m/m</t>
    <phoneticPr fontId="1" type="noConversion"/>
  </si>
  <si>
    <t>100 x 50m/m</t>
    <phoneticPr fontId="1" type="noConversion"/>
  </si>
  <si>
    <t>150 x 15m/m</t>
    <phoneticPr fontId="1" type="noConversion"/>
  </si>
  <si>
    <t>150 x 20m/m</t>
    <phoneticPr fontId="1" type="noConversion"/>
  </si>
  <si>
    <t>150 x 25m/m</t>
    <phoneticPr fontId="1" type="noConversion"/>
  </si>
  <si>
    <t>150 x 32m/m</t>
    <phoneticPr fontId="1" type="noConversion"/>
  </si>
  <si>
    <t>150 x 40m/m</t>
    <phoneticPr fontId="1" type="noConversion"/>
  </si>
  <si>
    <t>150 x 50m/m</t>
    <phoneticPr fontId="1" type="noConversion"/>
  </si>
  <si>
    <t>200 x 15m/m</t>
    <phoneticPr fontId="1" type="noConversion"/>
  </si>
  <si>
    <t>200 x 20m/m</t>
    <phoneticPr fontId="1" type="noConversion"/>
  </si>
  <si>
    <t>200 x 25m/m</t>
    <phoneticPr fontId="1" type="noConversion"/>
  </si>
  <si>
    <t>200 x 32m/m</t>
    <phoneticPr fontId="1" type="noConversion"/>
  </si>
  <si>
    <t>200 x 40m/m</t>
    <phoneticPr fontId="1" type="noConversion"/>
  </si>
  <si>
    <t>200 x 50m/m</t>
    <phoneticPr fontId="1" type="noConversion"/>
  </si>
  <si>
    <t>250 x 15m/m</t>
    <phoneticPr fontId="1" type="noConversion"/>
  </si>
  <si>
    <t>250 x 20m/m</t>
    <phoneticPr fontId="1" type="noConversion"/>
  </si>
  <si>
    <t>250 x 25m/m</t>
    <phoneticPr fontId="1" type="noConversion"/>
  </si>
  <si>
    <t>250 x 32m/m</t>
    <phoneticPr fontId="1" type="noConversion"/>
  </si>
  <si>
    <t>250 x 40m/m</t>
    <phoneticPr fontId="1" type="noConversion"/>
  </si>
  <si>
    <t>250 x 50m/m</t>
    <phoneticPr fontId="1" type="noConversion"/>
  </si>
  <si>
    <t>300 x 15m/m</t>
    <phoneticPr fontId="1" type="noConversion"/>
  </si>
  <si>
    <t>300 x 20m/m</t>
    <phoneticPr fontId="1" type="noConversion"/>
  </si>
  <si>
    <t>350 x 25m/m</t>
    <phoneticPr fontId="1" type="noConversion"/>
  </si>
  <si>
    <t>300 x 25m/m</t>
    <phoneticPr fontId="1" type="noConversion"/>
  </si>
  <si>
    <t>300 x 32m/m</t>
    <phoneticPr fontId="1" type="noConversion"/>
  </si>
  <si>
    <t>300 x 40m/m</t>
    <phoneticPr fontId="1" type="noConversion"/>
  </si>
  <si>
    <t>300 x 50m/m</t>
    <phoneticPr fontId="1" type="noConversion"/>
  </si>
  <si>
    <t>350 x 15m/m</t>
    <phoneticPr fontId="1" type="noConversion"/>
  </si>
  <si>
    <t>350 x 20m/m</t>
    <phoneticPr fontId="1" type="noConversion"/>
  </si>
  <si>
    <t>350 x 32m/m</t>
    <phoneticPr fontId="1" type="noConversion"/>
  </si>
  <si>
    <t>350 x 40m/m</t>
    <phoneticPr fontId="1" type="noConversion"/>
  </si>
  <si>
    <t>350 x 50m/m</t>
    <phoneticPr fontId="1" type="noConversion"/>
  </si>
  <si>
    <t>400 x 15m/m</t>
    <phoneticPr fontId="1" type="noConversion"/>
  </si>
  <si>
    <t>400 x 20m/m</t>
    <phoneticPr fontId="1" type="noConversion"/>
  </si>
  <si>
    <t>400 x 25m/m</t>
    <phoneticPr fontId="1" type="noConversion"/>
  </si>
  <si>
    <t>400 x 32m/m</t>
    <phoneticPr fontId="1" type="noConversion"/>
  </si>
  <si>
    <t>400 x 40m/m</t>
    <phoneticPr fontId="1" type="noConversion"/>
  </si>
  <si>
    <t>400 x 50m/m</t>
    <phoneticPr fontId="1" type="noConversion"/>
  </si>
  <si>
    <t>450 x 15m/m</t>
    <phoneticPr fontId="1" type="noConversion"/>
  </si>
  <si>
    <t>450 x 20m/m</t>
    <phoneticPr fontId="1" type="noConversion"/>
  </si>
  <si>
    <t>450 x 25m/m</t>
    <phoneticPr fontId="1" type="noConversion"/>
  </si>
  <si>
    <t>450 x 32m/m</t>
    <phoneticPr fontId="1" type="noConversion"/>
  </si>
  <si>
    <t>450 x 40m/m</t>
    <phoneticPr fontId="1" type="noConversion"/>
  </si>
  <si>
    <t>450 x 50m/m</t>
    <phoneticPr fontId="1" type="noConversion"/>
  </si>
  <si>
    <t>PE관</t>
    <phoneticPr fontId="1" type="noConversion"/>
  </si>
  <si>
    <t>20 x 15m/m</t>
    <phoneticPr fontId="1" type="noConversion"/>
  </si>
  <si>
    <t>25 x 15m/m</t>
    <phoneticPr fontId="1" type="noConversion"/>
  </si>
  <si>
    <t>25 x 20m/m</t>
    <phoneticPr fontId="1" type="noConversion"/>
  </si>
  <si>
    <t>32 x 15m/m</t>
    <phoneticPr fontId="1" type="noConversion"/>
  </si>
  <si>
    <t>32 x 20m/m</t>
    <phoneticPr fontId="1" type="noConversion"/>
  </si>
  <si>
    <t>32 x 25m/m</t>
    <phoneticPr fontId="1" type="noConversion"/>
  </si>
  <si>
    <t>40 x 15m/m</t>
    <phoneticPr fontId="1" type="noConversion"/>
  </si>
  <si>
    <t>40 x 20m/m</t>
    <phoneticPr fontId="1" type="noConversion"/>
  </si>
  <si>
    <t>40 x 25m/m</t>
    <phoneticPr fontId="1" type="noConversion"/>
  </si>
  <si>
    <t>40 x 32m/m</t>
    <phoneticPr fontId="1" type="noConversion"/>
  </si>
  <si>
    <t>50 x 15m/m</t>
    <phoneticPr fontId="1" type="noConversion"/>
  </si>
  <si>
    <t>50 x 20m/m</t>
    <phoneticPr fontId="1" type="noConversion"/>
  </si>
  <si>
    <t>50 x 25m/m</t>
    <phoneticPr fontId="1" type="noConversion"/>
  </si>
  <si>
    <t>50 x 32m/m</t>
    <phoneticPr fontId="1" type="noConversion"/>
  </si>
  <si>
    <t>50 x 40m/m</t>
    <phoneticPr fontId="1" type="noConversion"/>
  </si>
  <si>
    <t>지수밸브 설치</t>
    <phoneticPr fontId="1" type="noConversion"/>
  </si>
  <si>
    <t>직관부설</t>
    <phoneticPr fontId="1" type="noConversion"/>
  </si>
  <si>
    <t>비포장</t>
    <phoneticPr fontId="1" type="noConversion"/>
  </si>
  <si>
    <t>직관 부설</t>
    <phoneticPr fontId="1" type="noConversion"/>
  </si>
  <si>
    <t>m</t>
    <phoneticPr fontId="1" type="noConversion"/>
  </si>
  <si>
    <t>고압블럭</t>
    <phoneticPr fontId="1" type="noConversion"/>
  </si>
  <si>
    <t>콘크리트포장</t>
    <phoneticPr fontId="1" type="noConversion"/>
  </si>
  <si>
    <t>아스콘포장깨기</t>
    <phoneticPr fontId="1" type="noConversion"/>
  </si>
  <si>
    <t>콘크리트포장깨기</t>
    <phoneticPr fontId="1" type="noConversion"/>
  </si>
  <si>
    <t>콘크리트포장깨기 및 포장</t>
    <phoneticPr fontId="1" type="noConversion"/>
  </si>
  <si>
    <t>포 장 복 구 공</t>
    <phoneticPr fontId="1" type="noConversion"/>
  </si>
  <si>
    <t>공종별</t>
    <phoneticPr fontId="1" type="noConversion"/>
  </si>
  <si>
    <t>관급자재</t>
    <phoneticPr fontId="1" type="noConversion"/>
  </si>
  <si>
    <t>( 단위 : 원 )</t>
    <phoneticPr fontId="1" type="noConversion"/>
  </si>
  <si>
    <t>원인자부담금</t>
    <phoneticPr fontId="1" type="noConversion"/>
  </si>
  <si>
    <t>급수관분기
(1개소 당)</t>
    <phoneticPr fontId="1" type="noConversion"/>
  </si>
  <si>
    <t>본관연결
(1개소 당)</t>
    <phoneticPr fontId="1" type="noConversion"/>
  </si>
  <si>
    <t>동 지역</t>
    <phoneticPr fontId="1" type="noConversion"/>
  </si>
  <si>
    <t>1m 당</t>
    <phoneticPr fontId="1" type="noConversion"/>
  </si>
  <si>
    <t>포장공(복구공)</t>
    <phoneticPr fontId="1" type="noConversion"/>
  </si>
  <si>
    <t>공주시 상수도 원인자부담금
신청,징수 등에 관한 조례에 의거 별산</t>
    <phoneticPr fontId="1" type="noConversion"/>
  </si>
  <si>
    <t>아스콘포장</t>
    <phoneticPr fontId="1" type="noConversion"/>
  </si>
  <si>
    <t>m</t>
    <phoneticPr fontId="1" type="noConversion"/>
  </si>
  <si>
    <t>급수관 분기(이경티)</t>
    <phoneticPr fontId="1" type="noConversion"/>
  </si>
  <si>
    <t>수도계량기보호통 설치</t>
    <phoneticPr fontId="1" type="noConversion"/>
  </si>
  <si>
    <t>콘크리트포장</t>
    <phoneticPr fontId="1" type="noConversion"/>
  </si>
  <si>
    <t>20 x 20m/m</t>
    <phoneticPr fontId="1" type="noConversion"/>
  </si>
  <si>
    <t>급수관 분기(정티)</t>
    <phoneticPr fontId="1" type="noConversion"/>
  </si>
  <si>
    <t>급수관 분기(정티)</t>
    <phoneticPr fontId="1" type="noConversion"/>
  </si>
  <si>
    <t>25 x 25m/m</t>
    <phoneticPr fontId="1" type="noConversion"/>
  </si>
  <si>
    <t>32 x 32m/m</t>
    <phoneticPr fontId="1" type="noConversion"/>
  </si>
  <si>
    <t>40 x 40m/m</t>
    <phoneticPr fontId="1" type="noConversion"/>
  </si>
  <si>
    <t>50 x 50m/m</t>
    <phoneticPr fontId="1" type="noConversion"/>
  </si>
  <si>
    <t>역류방지</t>
    <phoneticPr fontId="1" type="noConversion"/>
  </si>
  <si>
    <t>포장복구</t>
    <phoneticPr fontId="1" type="noConversion"/>
  </si>
  <si>
    <t>본관연결 및 급수관 분기</t>
    <phoneticPr fontId="1" type="noConversion"/>
  </si>
  <si>
    <t>( 낙찰율 적용 : 92% )</t>
    <phoneticPr fontId="1" type="noConversion"/>
  </si>
  <si>
    <t>나사식</t>
    <phoneticPr fontId="1" type="noConversion"/>
  </si>
  <si>
    <t>PE수도관</t>
  </si>
  <si>
    <t>PE수도관</t>
    <phoneticPr fontId="1" type="noConversion"/>
  </si>
  <si>
    <t>PE수도관 절단</t>
    <phoneticPr fontId="1" type="noConversion"/>
  </si>
  <si>
    <t>재활용8:신규2</t>
    <phoneticPr fontId="1" type="noConversion"/>
  </si>
  <si>
    <t>PE수도관 접합</t>
    <phoneticPr fontId="1" type="noConversion"/>
  </si>
  <si>
    <t>수도관 접합</t>
    <phoneticPr fontId="1" type="noConversion"/>
  </si>
  <si>
    <t>수도관 절단</t>
    <phoneticPr fontId="1" type="noConversion"/>
  </si>
  <si>
    <t>상수관로표시못 설치</t>
    <phoneticPr fontId="1" type="noConversion"/>
  </si>
  <si>
    <t>Φ13m/m x 1.1m</t>
  </si>
  <si>
    <t xml:space="preserve">Φ13m/m </t>
  </si>
  <si>
    <t>수도계량기 설치 / 수도계량기보호통 설치 / 지수밸브 설치</t>
    <phoneticPr fontId="1" type="noConversion"/>
  </si>
  <si>
    <t>수도계량기 설치</t>
    <phoneticPr fontId="1" type="noConversion"/>
  </si>
  <si>
    <t>수도계량기 교체</t>
    <phoneticPr fontId="1" type="noConversion"/>
  </si>
  <si>
    <t>45x110m/m</t>
    <phoneticPr fontId="1" type="noConversion"/>
  </si>
  <si>
    <t>[별표1]</t>
    <phoneticPr fontId="1" type="noConversion"/>
  </si>
  <si>
    <t>읍·면·동 지역</t>
    <phoneticPr fontId="1" type="noConversion"/>
  </si>
  <si>
    <t>[별표4]</t>
    <phoneticPr fontId="1" type="noConversion"/>
  </si>
  <si>
    <t>아스콘포장</t>
    <phoneticPr fontId="1" type="noConversion"/>
  </si>
  <si>
    <t>아스콘포장깨기 및 포장</t>
    <phoneticPr fontId="1" type="noConversion"/>
  </si>
  <si>
    <t>Φ20m/m x 1.1m</t>
  </si>
  <si>
    <t>Φ25m/m x 1.1m</t>
  </si>
  <si>
    <t>나사식</t>
  </si>
  <si>
    <t>수수료(공주시 상수도 급수 조례)</t>
    <phoneticPr fontId="1" type="noConversion"/>
  </si>
  <si>
    <t>지수밸브 설치 (1개소 당)</t>
    <phoneticPr fontId="1" type="noConversion"/>
  </si>
  <si>
    <t>나사식</t>
    <phoneticPr fontId="1" type="noConversion"/>
  </si>
  <si>
    <t>콘크리트포장깨기(B=0.80m)</t>
  </si>
  <si>
    <t>아스콘포장깨기(B=0.80m)</t>
  </si>
  <si>
    <t>나사조임식</t>
    <phoneticPr fontId="1" type="noConversion"/>
  </si>
  <si>
    <t>직관부설(PE수도관)
(1m 당)(B=0.80m)</t>
  </si>
  <si>
    <t>T=30cm 이하, B=0.80m</t>
  </si>
  <si>
    <t>상수관로표시못</t>
    <phoneticPr fontId="1" type="noConversion"/>
  </si>
  <si>
    <t>본관 연결(새들분수전)</t>
    <phoneticPr fontId="1" type="noConversion"/>
  </si>
  <si>
    <t>1ea 당</t>
    <phoneticPr fontId="1" type="noConversion"/>
  </si>
  <si>
    <t>(100%)</t>
    <phoneticPr fontId="1" type="noConversion"/>
  </si>
  <si>
    <t>PE관</t>
  </si>
  <si>
    <t>1m 당</t>
  </si>
  <si>
    <t>역류방지</t>
  </si>
  <si>
    <t>지열형</t>
  </si>
  <si>
    <t>ea</t>
  </si>
  <si>
    <t>개소</t>
  </si>
  <si>
    <t>개소</t>
    <phoneticPr fontId="1" type="noConversion"/>
  </si>
  <si>
    <t>소화전 설치(본관 D75mm)</t>
    <phoneticPr fontId="1" type="noConversion"/>
  </si>
  <si>
    <t>소화전 설치(본관 D100mm)</t>
    <phoneticPr fontId="1" type="noConversion"/>
  </si>
  <si>
    <t>소화전 설치(본관 D150mm)</t>
    <phoneticPr fontId="1" type="noConversion"/>
  </si>
  <si>
    <t>소화전 교체(지상식, 쌍구형)</t>
    <phoneticPr fontId="1" type="noConversion"/>
  </si>
  <si>
    <t>수도계량기보호통 교체</t>
    <phoneticPr fontId="1" type="noConversion"/>
  </si>
  <si>
    <t>본관 75mm</t>
    <phoneticPr fontId="1" type="noConversion"/>
  </si>
  <si>
    <t>소화전 설치(지상식)</t>
    <phoneticPr fontId="1" type="noConversion"/>
  </si>
  <si>
    <t>D100x65x65mm</t>
    <phoneticPr fontId="1" type="noConversion"/>
  </si>
  <si>
    <t>본관 100mm</t>
    <phoneticPr fontId="1" type="noConversion"/>
  </si>
  <si>
    <t>본관 150mm</t>
    <phoneticPr fontId="1" type="noConversion"/>
  </si>
  <si>
    <t>소화전 교체(지상식)</t>
    <phoneticPr fontId="1" type="noConversion"/>
  </si>
  <si>
    <t>소화전보호틀 설치</t>
    <phoneticPr fontId="1" type="noConversion"/>
  </si>
  <si>
    <t>STS</t>
    <phoneticPr fontId="1" type="noConversion"/>
  </si>
  <si>
    <t>600x600x1000H</t>
    <phoneticPr fontId="1" type="noConversion"/>
  </si>
  <si>
    <t>아스콘덧씌우기깨기</t>
    <phoneticPr fontId="1" type="noConversion"/>
  </si>
  <si>
    <t>아스콘덧씌우기깨기(B=0.80m)</t>
    <phoneticPr fontId="1" type="noConversion"/>
  </si>
  <si>
    <t>소호전보호틀 설치</t>
    <phoneticPr fontId="1" type="noConversion"/>
  </si>
  <si>
    <t>소화전 설치공</t>
    <phoneticPr fontId="1" type="noConversion"/>
  </si>
  <si>
    <t>고압블럭포장</t>
    <phoneticPr fontId="1" type="noConversion"/>
  </si>
  <si>
    <t>(신설)</t>
    <phoneticPr fontId="1" type="noConversion"/>
  </si>
  <si>
    <t>유니온</t>
    <phoneticPr fontId="1" type="noConversion"/>
  </si>
  <si>
    <t>유니온(신설)</t>
    <phoneticPr fontId="1" type="noConversion"/>
  </si>
  <si>
    <t>수도계량기(스테인리스)</t>
    <phoneticPr fontId="1" type="noConversion"/>
  </si>
  <si>
    <t>수도미터기(스테인리스)</t>
    <phoneticPr fontId="1" type="noConversion"/>
  </si>
  <si>
    <t>Φ13m/m</t>
    <phoneticPr fontId="1" type="noConversion"/>
  </si>
  <si>
    <t>콘크리트포장(B=0.80m)</t>
    <phoneticPr fontId="1" type="noConversion"/>
  </si>
  <si>
    <t xml:space="preserve">아스콘포장(B=0.80m) </t>
    <phoneticPr fontId="1" type="noConversion"/>
  </si>
  <si>
    <t xml:space="preserve">아스콘덧씌우기(B=0.80m) </t>
    <phoneticPr fontId="1" type="noConversion"/>
  </si>
  <si>
    <t>고압블록포장 철거 및 포장</t>
    <phoneticPr fontId="1" type="noConversion"/>
  </si>
  <si>
    <t>고압블록 철거(B=0.80m)</t>
    <phoneticPr fontId="1" type="noConversion"/>
  </si>
  <si>
    <t>아스콘덧씌우기</t>
    <phoneticPr fontId="1" type="noConversion"/>
  </si>
  <si>
    <t>고압블럭 포장(B=0.80m) (재활용 80 : 신규 20)</t>
    <phoneticPr fontId="1" type="noConversion"/>
  </si>
  <si>
    <t>플랜지식</t>
    <phoneticPr fontId="1" type="noConversion"/>
  </si>
  <si>
    <t>T=15cm, B=0.80m</t>
    <phoneticPr fontId="1" type="noConversion"/>
  </si>
  <si>
    <t>T=25cm, B=0.80m</t>
    <phoneticPr fontId="1" type="noConversion"/>
  </si>
  <si>
    <t>T=5cm, B=0.80m</t>
    <phoneticPr fontId="1" type="noConversion"/>
  </si>
  <si>
    <t>T=20cm, B=0.80m</t>
    <phoneticPr fontId="1" type="noConversion"/>
  </si>
  <si>
    <t>아스콘덧씌우기깨기 및 포장</t>
    <phoneticPr fontId="1" type="noConversion"/>
  </si>
  <si>
    <t>T=6cm, B=0.80m</t>
    <phoneticPr fontId="1" type="noConversion"/>
  </si>
  <si>
    <t>고압블럭 포장</t>
    <phoneticPr fontId="1" type="noConversion"/>
  </si>
  <si>
    <t>고압블록 철거</t>
    <phoneticPr fontId="1" type="noConversion"/>
  </si>
  <si>
    <t>재활용8:신규2, B=0.80m</t>
    <phoneticPr fontId="1" type="noConversion"/>
  </si>
  <si>
    <t>공주시 상수도 원인자부담금
신청·징수등에 관한 조례에  의거 별산</t>
    <phoneticPr fontId="1" type="noConversion"/>
  </si>
  <si>
    <t>고압블록포장 철거 및 포장(B=0.8m) / 포장복구</t>
    <phoneticPr fontId="1" type="noConversion"/>
  </si>
  <si>
    <t>콘크리트포장깨기 및 포장(B=0.8m) / 포장복구</t>
    <phoneticPr fontId="1" type="noConversion"/>
  </si>
  <si>
    <t>아스콘덧씌우기깨기 및 포장(B=0.8m) / 포장복구</t>
    <phoneticPr fontId="1" type="noConversion"/>
  </si>
  <si>
    <t>아스콘포장깨기 및 포장(B=0.8m) / 포장복구</t>
    <phoneticPr fontId="1" type="noConversion"/>
  </si>
  <si>
    <r>
      <rPr>
        <sz val="11"/>
        <color theme="1"/>
        <rFont val="Calibri"/>
        <family val="3"/>
        <charset val="161"/>
      </rPr>
      <t>Φ</t>
    </r>
    <r>
      <rPr>
        <sz val="11"/>
        <color theme="1"/>
        <rFont val="맑은 고딕"/>
        <family val="3"/>
        <charset val="129"/>
        <scheme val="minor"/>
      </rPr>
      <t>13~40m/m</t>
    </r>
    <phoneticPr fontId="1" type="noConversion"/>
  </si>
  <si>
    <r>
      <rPr>
        <sz val="11"/>
        <color theme="1"/>
        <rFont val="Calibri"/>
        <family val="3"/>
        <charset val="161"/>
      </rPr>
      <t>Φ</t>
    </r>
    <r>
      <rPr>
        <sz val="11"/>
        <color theme="1"/>
        <rFont val="맑은 고딕"/>
        <family val="3"/>
        <charset val="129"/>
        <scheme val="minor"/>
      </rPr>
      <t>50m/m</t>
    </r>
    <phoneticPr fontId="1" type="noConversion"/>
  </si>
  <si>
    <t>1개소당</t>
    <phoneticPr fontId="1" type="noConversion"/>
  </si>
  <si>
    <t>고압블록 철거(B=0.80m)</t>
  </si>
  <si>
    <t>아스콘덧씌우기깨기(B=0.80m)</t>
  </si>
  <si>
    <t>고압블럭 포장(B=0.80m) (재활용 80 : 신규 20)</t>
  </si>
  <si>
    <t>콘크리트포장(B=0.80m)</t>
  </si>
  <si>
    <t xml:space="preserve">아스콘덧씌우기(B=0.80m) </t>
  </si>
  <si>
    <t xml:space="preserve">아스콘포장(B=0.80m) </t>
  </si>
  <si>
    <t>고압블록포장 철거 및 포장(B=0.8m) / 포장복구</t>
  </si>
  <si>
    <t>콘크리트포장깨기 및 포장(B=0.8m) / 포장복구</t>
  </si>
  <si>
    <t>아스콘덧씌우기깨기 및 포장(B=0.8m) / 포장복구</t>
  </si>
  <si>
    <t>아스콘포장깨기 및 포장(B=0.8m) / 포장복구</t>
  </si>
  <si>
    <t>상수관로표시못 설치</t>
  </si>
  <si>
    <t>수도계량기보호통 설치(지열형)</t>
    <phoneticPr fontId="1" type="noConversion"/>
  </si>
  <si>
    <t>수도계량기보호통 교체(지열형) (계량기 포함)</t>
    <phoneticPr fontId="1" type="noConversion"/>
  </si>
  <si>
    <t>수도계량기보호통 교체 (보호통 별도, 계량기 포함)</t>
    <phoneticPr fontId="1" type="noConversion"/>
  </si>
  <si>
    <t>보호통 별도</t>
    <phoneticPr fontId="1" type="noConversion"/>
  </si>
  <si>
    <t>읍·면 지역</t>
    <phoneticPr fontId="1" type="noConversion"/>
  </si>
  <si>
    <t>2023년도 상수도 급수공사 정액제 고시 단가 집계표 (1)</t>
    <phoneticPr fontId="24" type="noConversion"/>
  </si>
  <si>
    <t>2023년도 상수도 급수공사 정액제 고시 단가 집계표 (2)</t>
    <phoneticPr fontId="24" type="noConversion"/>
  </si>
  <si>
    <t>[별표1]</t>
    <phoneticPr fontId="1" type="noConversion"/>
  </si>
  <si>
    <t>[별표4]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</si>
</sst>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##&quot;m/m&quot;"/>
  </numFmts>
  <fonts count="25">
    <font>
      <sz val="11"/>
      <color theme="1"/>
      <name val="맑은 고딕"/>
      <family val="3"/>
      <charset val="129"/>
    </font>
    <font>
      <sz val="8"/>
      <name val="맑은 고딕"/>
      <family val="3"/>
      <charset val="129"/>
    </font>
    <font>
      <sz val="11"/>
      <name val="함초롬바탕"/>
      <family val="1"/>
      <charset val="129"/>
    </font>
    <font>
      <sz val="11"/>
      <color theme="1"/>
      <name val="함초롬바탕"/>
      <family val="1"/>
      <charset val="129"/>
    </font>
    <font>
      <sz val="10"/>
      <color theme="1"/>
      <name val="함초롬바탕"/>
      <family val="1"/>
      <charset val="129"/>
    </font>
    <font>
      <b/>
      <sz val="11"/>
      <color theme="1"/>
      <name val="함초롬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4"/>
      <color theme="1"/>
      <name val="한양가는헤드라인"/>
      <family val="1"/>
      <charset val="129"/>
    </font>
    <font>
      <sz val="11"/>
      <name val="맑은 고딕"/>
      <family val="3"/>
      <charset val="129"/>
      <scheme val="minor"/>
    </font>
    <font>
      <sz val="16"/>
      <color theme="1"/>
      <name val="한양가는헤드라인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12"/>
      <color theme="1"/>
      <name val="한양가는헤드라인"/>
      <family val="1"/>
      <charset val="129"/>
    </font>
    <font>
      <sz val="11"/>
      <color theme="1"/>
      <name val="Calibri"/>
      <family val="3"/>
      <charset val="161"/>
    </font>
    <font>
      <sz val="11"/>
      <color theme="1"/>
      <name val="맑은 고딕"/>
      <family val="3"/>
      <charset val="161"/>
      <scheme val="minor"/>
    </font>
    <font>
      <sz val="12"/>
      <name val="한양가는헤드라인"/>
      <family val="1"/>
      <charset val="129"/>
    </font>
    <font>
      <sz val="10"/>
      <name val="함초롬바탕"/>
      <family val="1"/>
      <charset val="129"/>
    </font>
    <font>
      <b/>
      <sz val="10"/>
      <name val="맑은 고딕"/>
      <family val="3"/>
      <charset val="129"/>
      <scheme val="minor"/>
    </font>
    <font>
      <sz val="14"/>
      <name val="한양가는헤드라인"/>
      <family val="1"/>
      <charset val="129"/>
    </font>
    <font>
      <sz val="11"/>
      <color theme="1"/>
      <name val="HY울릉도M"/>
      <family val="1"/>
      <charset val="129"/>
    </font>
    <font>
      <sz val="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0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right" vertical="center" indent="1"/>
    </xf>
    <xf numFmtId="176" fontId="3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76" fontId="3" fillId="0" borderId="0" xfId="0" applyNumberFormat="1" applyFont="1" applyAlignment="1">
      <alignment horizontal="right" vertical="center"/>
    </xf>
    <xf numFmtId="176" fontId="6" fillId="0" borderId="7" xfId="0" applyNumberFormat="1" applyFont="1" applyBorder="1" applyAlignment="1">
      <alignment horizontal="right" vertical="center"/>
    </xf>
    <xf numFmtId="176" fontId="6" fillId="0" borderId="10" xfId="0" applyNumberFormat="1" applyFont="1" applyBorder="1" applyAlignment="1">
      <alignment horizontal="right" vertical="center"/>
    </xf>
    <xf numFmtId="176" fontId="6" fillId="0" borderId="13" xfId="0" applyNumberFormat="1" applyFont="1" applyBorder="1" applyAlignment="1">
      <alignment horizontal="right" vertical="center"/>
    </xf>
    <xf numFmtId="176" fontId="6" fillId="0" borderId="44" xfId="0" applyNumberFormat="1" applyFont="1" applyBorder="1" applyAlignment="1">
      <alignment horizontal="right" vertical="center"/>
    </xf>
    <xf numFmtId="177" fontId="8" fillId="3" borderId="46" xfId="0" applyNumberFormat="1" applyFont="1" applyFill="1" applyBorder="1" applyAlignment="1">
      <alignment horizontal="center" vertical="center"/>
    </xf>
    <xf numFmtId="177" fontId="8" fillId="3" borderId="47" xfId="0" applyNumberFormat="1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176" fontId="9" fillId="2" borderId="12" xfId="0" applyNumberFormat="1" applyFont="1" applyFill="1" applyBorder="1" applyAlignment="1">
      <alignment horizontal="right" vertical="center"/>
    </xf>
    <xf numFmtId="176" fontId="9" fillId="2" borderId="13" xfId="0" applyNumberFormat="1" applyFont="1" applyFill="1" applyBorder="1" applyAlignment="1">
      <alignment horizontal="right" vertical="center"/>
    </xf>
    <xf numFmtId="176" fontId="9" fillId="2" borderId="5" xfId="0" applyNumberFormat="1" applyFont="1" applyFill="1" applyBorder="1" applyAlignment="1">
      <alignment horizontal="right" vertical="center"/>
    </xf>
    <xf numFmtId="176" fontId="9" fillId="2" borderId="6" xfId="0" applyNumberFormat="1" applyFont="1" applyFill="1" applyBorder="1" applyAlignment="1">
      <alignment horizontal="right" vertical="center"/>
    </xf>
    <xf numFmtId="176" fontId="9" fillId="2" borderId="7" xfId="0" applyNumberFormat="1" applyFont="1" applyFill="1" applyBorder="1" applyAlignment="1">
      <alignment horizontal="right" vertical="center"/>
    </xf>
    <xf numFmtId="176" fontId="9" fillId="2" borderId="8" xfId="0" applyNumberFormat="1" applyFont="1" applyFill="1" applyBorder="1" applyAlignment="1">
      <alignment horizontal="right" vertical="center"/>
    </xf>
    <xf numFmtId="176" fontId="9" fillId="2" borderId="9" xfId="0" applyNumberFormat="1" applyFont="1" applyFill="1" applyBorder="1" applyAlignment="1">
      <alignment horizontal="right" vertical="center"/>
    </xf>
    <xf numFmtId="176" fontId="9" fillId="2" borderId="10" xfId="0" applyNumberFormat="1" applyFont="1" applyFill="1" applyBorder="1" applyAlignment="1">
      <alignment horizontal="right" vertical="center"/>
    </xf>
    <xf numFmtId="176" fontId="9" fillId="2" borderId="20" xfId="0" applyNumberFormat="1" applyFont="1" applyFill="1" applyBorder="1" applyAlignment="1">
      <alignment horizontal="right" vertical="center"/>
    </xf>
    <xf numFmtId="176" fontId="9" fillId="2" borderId="44" xfId="0" applyNumberFormat="1" applyFont="1" applyFill="1" applyBorder="1" applyAlignment="1">
      <alignment horizontal="right" vertical="center"/>
    </xf>
    <xf numFmtId="176" fontId="9" fillId="4" borderId="43" xfId="0" applyNumberFormat="1" applyFont="1" applyFill="1" applyBorder="1" applyAlignment="1">
      <alignment horizontal="right" vertical="center"/>
    </xf>
    <xf numFmtId="176" fontId="9" fillId="4" borderId="30" xfId="0" applyNumberFormat="1" applyFont="1" applyFill="1" applyBorder="1" applyAlignment="1">
      <alignment horizontal="right" vertical="center"/>
    </xf>
    <xf numFmtId="176" fontId="9" fillId="4" borderId="31" xfId="0" applyNumberFormat="1" applyFont="1" applyFill="1" applyBorder="1" applyAlignment="1">
      <alignment horizontal="right" vertical="center"/>
    </xf>
    <xf numFmtId="176" fontId="9" fillId="4" borderId="6" xfId="0" applyNumberFormat="1" applyFont="1" applyFill="1" applyBorder="1" applyAlignment="1">
      <alignment horizontal="right" vertical="center"/>
    </xf>
    <xf numFmtId="176" fontId="9" fillId="4" borderId="7" xfId="0" applyNumberFormat="1" applyFont="1" applyFill="1" applyBorder="1" applyAlignment="1">
      <alignment horizontal="right" vertical="center"/>
    </xf>
    <xf numFmtId="176" fontId="9" fillId="4" borderId="8" xfId="0" applyNumberFormat="1" applyFont="1" applyFill="1" applyBorder="1" applyAlignment="1">
      <alignment horizontal="right" vertical="center"/>
    </xf>
    <xf numFmtId="176" fontId="9" fillId="4" borderId="9" xfId="0" applyNumberFormat="1" applyFont="1" applyFill="1" applyBorder="1" applyAlignment="1">
      <alignment horizontal="right" vertical="center"/>
    </xf>
    <xf numFmtId="176" fontId="9" fillId="4" borderId="10" xfId="0" applyNumberFormat="1" applyFont="1" applyFill="1" applyBorder="1" applyAlignment="1">
      <alignment horizontal="right" vertical="center"/>
    </xf>
    <xf numFmtId="176" fontId="9" fillId="4" borderId="11" xfId="0" applyNumberFormat="1" applyFont="1" applyFill="1" applyBorder="1" applyAlignment="1">
      <alignment horizontal="right" vertical="center"/>
    </xf>
    <xf numFmtId="176" fontId="9" fillId="0" borderId="12" xfId="0" applyNumberFormat="1" applyFont="1" applyBorder="1" applyAlignment="1">
      <alignment horizontal="right" vertical="center"/>
    </xf>
    <xf numFmtId="176" fontId="9" fillId="0" borderId="13" xfId="0" applyNumberFormat="1" applyFont="1" applyBorder="1" applyAlignment="1">
      <alignment horizontal="right" vertical="center"/>
    </xf>
    <xf numFmtId="176" fontId="9" fillId="0" borderId="5" xfId="0" applyNumberFormat="1" applyFont="1" applyBorder="1" applyAlignment="1">
      <alignment horizontal="right" vertical="center"/>
    </xf>
    <xf numFmtId="176" fontId="9" fillId="0" borderId="6" xfId="0" applyNumberFormat="1" applyFont="1" applyBorder="1" applyAlignment="1">
      <alignment horizontal="right" vertical="center"/>
    </xf>
    <xf numFmtId="176" fontId="9" fillId="0" borderId="7" xfId="0" applyNumberFormat="1" applyFont="1" applyBorder="1" applyAlignment="1">
      <alignment horizontal="right" vertical="center"/>
    </xf>
    <xf numFmtId="176" fontId="9" fillId="0" borderId="8" xfId="0" applyNumberFormat="1" applyFont="1" applyBorder="1" applyAlignment="1">
      <alignment horizontal="right" vertical="center"/>
    </xf>
    <xf numFmtId="176" fontId="9" fillId="0" borderId="9" xfId="0" applyNumberFormat="1" applyFont="1" applyBorder="1" applyAlignment="1">
      <alignment horizontal="right" vertical="center"/>
    </xf>
    <xf numFmtId="176" fontId="9" fillId="0" borderId="10" xfId="0" applyNumberFormat="1" applyFont="1" applyBorder="1" applyAlignment="1">
      <alignment horizontal="right" vertical="center"/>
    </xf>
    <xf numFmtId="176" fontId="9" fillId="0" borderId="11" xfId="0" applyNumberFormat="1" applyFont="1" applyBorder="1" applyAlignment="1">
      <alignment horizontal="right" vertical="center"/>
    </xf>
    <xf numFmtId="176" fontId="9" fillId="4" borderId="12" xfId="0" applyNumberFormat="1" applyFont="1" applyFill="1" applyBorder="1">
      <alignment vertical="center"/>
    </xf>
    <xf numFmtId="176" fontId="9" fillId="4" borderId="13" xfId="0" applyNumberFormat="1" applyFont="1" applyFill="1" applyBorder="1">
      <alignment vertical="center"/>
    </xf>
    <xf numFmtId="176" fontId="9" fillId="4" borderId="5" xfId="0" applyNumberFormat="1" applyFont="1" applyFill="1" applyBorder="1">
      <alignment vertical="center"/>
    </xf>
    <xf numFmtId="176" fontId="9" fillId="4" borderId="43" xfId="0" applyNumberFormat="1" applyFont="1" applyFill="1" applyBorder="1">
      <alignment vertical="center"/>
    </xf>
    <xf numFmtId="176" fontId="9" fillId="4" borderId="30" xfId="0" applyNumberFormat="1" applyFont="1" applyFill="1" applyBorder="1">
      <alignment vertical="center"/>
    </xf>
    <xf numFmtId="176" fontId="9" fillId="4" borderId="31" xfId="0" applyNumberFormat="1" applyFont="1" applyFill="1" applyBorder="1">
      <alignment vertical="center"/>
    </xf>
    <xf numFmtId="176" fontId="9" fillId="4" borderId="6" xfId="0" applyNumberFormat="1" applyFont="1" applyFill="1" applyBorder="1">
      <alignment vertical="center"/>
    </xf>
    <xf numFmtId="176" fontId="9" fillId="4" borderId="7" xfId="0" applyNumberFormat="1" applyFont="1" applyFill="1" applyBorder="1">
      <alignment vertical="center"/>
    </xf>
    <xf numFmtId="176" fontId="9" fillId="4" borderId="8" xfId="0" applyNumberFormat="1" applyFont="1" applyFill="1" applyBorder="1">
      <alignment vertical="center"/>
    </xf>
    <xf numFmtId="176" fontId="9" fillId="4" borderId="39" xfId="0" applyNumberFormat="1" applyFont="1" applyFill="1" applyBorder="1">
      <alignment vertical="center"/>
    </xf>
    <xf numFmtId="176" fontId="9" fillId="4" borderId="10" xfId="0" applyNumberFormat="1" applyFont="1" applyFill="1" applyBorder="1">
      <alignment vertical="center"/>
    </xf>
    <xf numFmtId="176" fontId="9" fillId="4" borderId="11" xfId="0" applyNumberFormat="1" applyFont="1" applyFill="1" applyBorder="1" applyAlignment="1">
      <alignment horizontal="center" vertical="center"/>
    </xf>
    <xf numFmtId="176" fontId="9" fillId="0" borderId="20" xfId="0" applyNumberFormat="1" applyFont="1" applyBorder="1">
      <alignment vertical="center"/>
    </xf>
    <xf numFmtId="176" fontId="9" fillId="0" borderId="44" xfId="0" applyNumberFormat="1" applyFont="1" applyBorder="1">
      <alignment vertical="center"/>
    </xf>
    <xf numFmtId="176" fontId="9" fillId="0" borderId="19" xfId="0" applyNumberFormat="1" applyFont="1" applyBorder="1" applyAlignment="1">
      <alignment horizontal="center" vertical="center"/>
    </xf>
    <xf numFmtId="176" fontId="9" fillId="0" borderId="20" xfId="0" applyNumberFormat="1" applyFont="1" applyBorder="1" applyAlignment="1">
      <alignment horizontal="right" vertical="center"/>
    </xf>
    <xf numFmtId="176" fontId="9" fillId="0" borderId="44" xfId="0" applyNumberFormat="1" applyFont="1" applyBorder="1" applyAlignment="1">
      <alignment horizontal="right" vertical="center"/>
    </xf>
    <xf numFmtId="176" fontId="9" fillId="0" borderId="19" xfId="0" applyNumberFormat="1" applyFont="1" applyBorder="1" applyAlignment="1">
      <alignment horizontal="right" vertical="center"/>
    </xf>
    <xf numFmtId="176" fontId="9" fillId="0" borderId="23" xfId="0" applyNumberFormat="1" applyFont="1" applyBorder="1" applyAlignment="1">
      <alignment horizontal="right" vertical="center"/>
    </xf>
    <xf numFmtId="176" fontId="9" fillId="4" borderId="23" xfId="0" applyNumberFormat="1" applyFont="1" applyFill="1" applyBorder="1" applyAlignment="1">
      <alignment horizontal="right" vertical="center"/>
    </xf>
    <xf numFmtId="176" fontId="9" fillId="0" borderId="54" xfId="0" applyNumberFormat="1" applyFont="1" applyBorder="1" applyAlignment="1">
      <alignment horizontal="right" vertical="center"/>
    </xf>
    <xf numFmtId="176" fontId="10" fillId="4" borderId="33" xfId="0" applyNumberFormat="1" applyFont="1" applyFill="1" applyBorder="1">
      <alignment vertical="center"/>
    </xf>
    <xf numFmtId="176" fontId="10" fillId="4" borderId="34" xfId="0" applyNumberFormat="1" applyFont="1" applyFill="1" applyBorder="1">
      <alignment vertical="center"/>
    </xf>
    <xf numFmtId="176" fontId="10" fillId="4" borderId="66" xfId="0" applyNumberFormat="1" applyFont="1" applyFill="1" applyBorder="1">
      <alignment vertical="center"/>
    </xf>
    <xf numFmtId="176" fontId="11" fillId="4" borderId="35" xfId="0" applyNumberFormat="1" applyFont="1" applyFill="1" applyBorder="1">
      <alignment vertical="center"/>
    </xf>
    <xf numFmtId="176" fontId="10" fillId="4" borderId="20" xfId="0" applyNumberFormat="1" applyFont="1" applyFill="1" applyBorder="1">
      <alignment vertical="center"/>
    </xf>
    <xf numFmtId="176" fontId="10" fillId="4" borderId="44" xfId="0" applyNumberFormat="1" applyFont="1" applyFill="1" applyBorder="1">
      <alignment vertical="center"/>
    </xf>
    <xf numFmtId="176" fontId="11" fillId="4" borderId="19" xfId="0" applyNumberFormat="1" applyFont="1" applyFill="1" applyBorder="1">
      <alignment vertical="center"/>
    </xf>
    <xf numFmtId="176" fontId="9" fillId="4" borderId="12" xfId="0" applyNumberFormat="1" applyFont="1" applyFill="1" applyBorder="1" applyAlignment="1">
      <alignment horizontal="right" vertical="center"/>
    </xf>
    <xf numFmtId="176" fontId="9" fillId="4" borderId="13" xfId="0" applyNumberFormat="1" applyFont="1" applyFill="1" applyBorder="1" applyAlignment="1">
      <alignment horizontal="right" vertical="center"/>
    </xf>
    <xf numFmtId="176" fontId="9" fillId="4" borderId="5" xfId="0" applyNumberFormat="1" applyFont="1" applyFill="1" applyBorder="1" applyAlignment="1">
      <alignment horizontal="center" vertical="center"/>
    </xf>
    <xf numFmtId="176" fontId="9" fillId="4" borderId="54" xfId="0" applyNumberFormat="1" applyFont="1" applyFill="1" applyBorder="1" applyAlignment="1">
      <alignment horizontal="right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9" fillId="0" borderId="17" xfId="0" applyFont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176" fontId="9" fillId="4" borderId="20" xfId="0" applyNumberFormat="1" applyFont="1" applyFill="1" applyBorder="1" applyAlignment="1">
      <alignment horizontal="right" vertical="center"/>
    </xf>
    <xf numFmtId="176" fontId="9" fillId="4" borderId="19" xfId="0" applyNumberFormat="1" applyFont="1" applyFill="1" applyBorder="1" applyAlignment="1">
      <alignment horizontal="right" vertical="center"/>
    </xf>
    <xf numFmtId="0" fontId="9" fillId="0" borderId="19" xfId="0" applyFont="1" applyBorder="1">
      <alignment vertical="center"/>
    </xf>
    <xf numFmtId="0" fontId="9" fillId="4" borderId="55" xfId="0" applyFont="1" applyFill="1" applyBorder="1" applyAlignment="1">
      <alignment horizontal="left" vertical="center" wrapText="1" indent="1"/>
    </xf>
    <xf numFmtId="0" fontId="9" fillId="0" borderId="55" xfId="0" applyFont="1" applyBorder="1" applyAlignment="1">
      <alignment horizontal="left" vertical="center" wrapText="1" indent="1"/>
    </xf>
    <xf numFmtId="0" fontId="6" fillId="0" borderId="58" xfId="0" applyFont="1" applyBorder="1" applyAlignment="1">
      <alignment horizontal="center" vertical="center"/>
    </xf>
    <xf numFmtId="0" fontId="9" fillId="0" borderId="18" xfId="0" applyFont="1" applyBorder="1" applyAlignment="1">
      <alignment horizontal="left" vertical="center" wrapText="1" indent="1"/>
    </xf>
    <xf numFmtId="0" fontId="9" fillId="4" borderId="53" xfId="0" applyFont="1" applyFill="1" applyBorder="1" applyAlignment="1">
      <alignment horizontal="left" vertical="center" wrapText="1" indent="1"/>
    </xf>
    <xf numFmtId="0" fontId="9" fillId="4" borderId="58" xfId="0" applyFont="1" applyFill="1" applyBorder="1" applyAlignment="1">
      <alignment horizontal="center" vertical="center"/>
    </xf>
    <xf numFmtId="0" fontId="9" fillId="0" borderId="53" xfId="0" applyFont="1" applyBorder="1" applyAlignment="1">
      <alignment horizontal="left" vertical="center" wrapText="1" indent="1"/>
    </xf>
    <xf numFmtId="0" fontId="9" fillId="0" borderId="58" xfId="0" applyFont="1" applyBorder="1" applyAlignment="1">
      <alignment horizontal="center" vertical="center"/>
    </xf>
    <xf numFmtId="0" fontId="9" fillId="0" borderId="59" xfId="0" applyFont="1" applyBorder="1" applyAlignment="1">
      <alignment horizontal="left" vertical="center" wrapText="1" indent="1"/>
    </xf>
    <xf numFmtId="0" fontId="9" fillId="4" borderId="24" xfId="0" applyFont="1" applyFill="1" applyBorder="1" applyAlignment="1">
      <alignment horizontal="center" vertical="center"/>
    </xf>
    <xf numFmtId="0" fontId="9" fillId="4" borderId="29" xfId="0" applyFont="1" applyFill="1" applyBorder="1" applyAlignment="1">
      <alignment horizontal="center" vertical="center"/>
    </xf>
    <xf numFmtId="0" fontId="9" fillId="4" borderId="26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  <xf numFmtId="177" fontId="9" fillId="4" borderId="28" xfId="0" applyNumberFormat="1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177" fontId="9" fillId="4" borderId="15" xfId="0" applyNumberFormat="1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177" fontId="9" fillId="4" borderId="16" xfId="0" applyNumberFormat="1" applyFont="1" applyFill="1" applyBorder="1" applyAlignment="1">
      <alignment horizontal="center" vertical="center"/>
    </xf>
    <xf numFmtId="177" fontId="9" fillId="0" borderId="14" xfId="0" applyNumberFormat="1" applyFont="1" applyBorder="1" applyAlignment="1">
      <alignment horizontal="center" vertical="center"/>
    </xf>
    <xf numFmtId="177" fontId="9" fillId="0" borderId="15" xfId="0" applyNumberFormat="1" applyFont="1" applyBorder="1" applyAlignment="1">
      <alignment horizontal="center" vertical="center"/>
    </xf>
    <xf numFmtId="177" fontId="9" fillId="0" borderId="16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left" vertical="center" wrapText="1" indent="1"/>
    </xf>
    <xf numFmtId="0" fontId="8" fillId="2" borderId="17" xfId="0" applyFont="1" applyFill="1" applyBorder="1" applyAlignment="1">
      <alignment horizontal="left" vertical="center" indent="1"/>
    </xf>
    <xf numFmtId="176" fontId="9" fillId="2" borderId="19" xfId="0" applyNumberFormat="1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/>
    </xf>
    <xf numFmtId="0" fontId="7" fillId="3" borderId="34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76" fontId="15" fillId="0" borderId="13" xfId="0" applyNumberFormat="1" applyFont="1" applyBorder="1" applyAlignment="1">
      <alignment horizontal="right" vertical="center"/>
    </xf>
    <xf numFmtId="176" fontId="13" fillId="0" borderId="13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15" fillId="0" borderId="7" xfId="0" applyNumberFormat="1" applyFont="1" applyBorder="1" applyAlignment="1">
      <alignment horizontal="right" vertical="center"/>
    </xf>
    <xf numFmtId="176" fontId="13" fillId="0" borderId="7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76" fontId="15" fillId="0" borderId="10" xfId="0" applyNumberFormat="1" applyFont="1" applyBorder="1" applyAlignment="1">
      <alignment horizontal="right" vertical="center"/>
    </xf>
    <xf numFmtId="176" fontId="13" fillId="0" borderId="10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176" fontId="15" fillId="0" borderId="30" xfId="0" applyNumberFormat="1" applyFont="1" applyBorder="1" applyAlignment="1">
      <alignment horizontal="right" vertical="center"/>
    </xf>
    <xf numFmtId="176" fontId="13" fillId="0" borderId="30" xfId="0" applyNumberFormat="1" applyFont="1" applyBorder="1" applyAlignment="1">
      <alignment horizontal="right" vertical="center"/>
    </xf>
    <xf numFmtId="176" fontId="6" fillId="0" borderId="30" xfId="0" applyNumberFormat="1" applyFont="1" applyBorder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43" xfId="0" applyFont="1" applyBorder="1" applyAlignment="1">
      <alignment horizontal="center" vertical="center"/>
    </xf>
    <xf numFmtId="0" fontId="6" fillId="0" borderId="31" xfId="0" applyFont="1" applyBorder="1">
      <alignment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176" fontId="15" fillId="0" borderId="34" xfId="0" applyNumberFormat="1" applyFont="1" applyBorder="1" applyAlignment="1">
      <alignment horizontal="right" vertical="center"/>
    </xf>
    <xf numFmtId="176" fontId="13" fillId="0" borderId="34" xfId="0" applyNumberFormat="1" applyFont="1" applyBorder="1" applyAlignment="1">
      <alignment horizontal="right" vertical="center"/>
    </xf>
    <xf numFmtId="176" fontId="6" fillId="0" borderId="34" xfId="0" applyNumberFormat="1" applyFont="1" applyBorder="1" applyAlignment="1">
      <alignment horizontal="right" vertical="center"/>
    </xf>
    <xf numFmtId="0" fontId="6" fillId="0" borderId="35" xfId="0" applyFont="1" applyBorder="1">
      <alignment vertical="center"/>
    </xf>
    <xf numFmtId="0" fontId="6" fillId="0" borderId="36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176" fontId="15" fillId="0" borderId="44" xfId="0" applyNumberFormat="1" applyFont="1" applyBorder="1" applyAlignment="1">
      <alignment horizontal="right" vertical="center"/>
    </xf>
    <xf numFmtId="176" fontId="13" fillId="0" borderId="44" xfId="0" applyNumberFormat="1" applyFont="1" applyBorder="1" applyAlignment="1">
      <alignment horizontal="right" vertical="center"/>
    </xf>
    <xf numFmtId="0" fontId="6" fillId="0" borderId="19" xfId="0" applyFont="1" applyBorder="1">
      <alignment vertical="center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76" fontId="15" fillId="0" borderId="47" xfId="0" applyNumberFormat="1" applyFont="1" applyBorder="1" applyAlignment="1">
      <alignment horizontal="right" vertical="center"/>
    </xf>
    <xf numFmtId="176" fontId="13" fillId="0" borderId="47" xfId="0" applyNumberFormat="1" applyFont="1" applyBorder="1" applyAlignment="1">
      <alignment horizontal="right" vertical="center"/>
    </xf>
    <xf numFmtId="176" fontId="6" fillId="0" borderId="47" xfId="0" applyNumberFormat="1" applyFont="1" applyBorder="1" applyAlignment="1">
      <alignment horizontal="right" vertical="center"/>
    </xf>
    <xf numFmtId="0" fontId="6" fillId="0" borderId="48" xfId="0" applyFont="1" applyBorder="1">
      <alignment vertical="center"/>
    </xf>
    <xf numFmtId="176" fontId="15" fillId="0" borderId="66" xfId="0" applyNumberFormat="1" applyFont="1" applyBorder="1" applyAlignment="1">
      <alignment horizontal="right" vertical="center"/>
    </xf>
    <xf numFmtId="176" fontId="13" fillId="0" borderId="66" xfId="0" applyNumberFormat="1" applyFont="1" applyBorder="1" applyAlignment="1">
      <alignment horizontal="right" vertical="center"/>
    </xf>
    <xf numFmtId="176" fontId="6" fillId="0" borderId="66" xfId="0" applyNumberFormat="1" applyFont="1" applyBorder="1" applyAlignment="1">
      <alignment horizontal="right" vertical="center"/>
    </xf>
    <xf numFmtId="0" fontId="6" fillId="0" borderId="67" xfId="0" applyFont="1" applyBorder="1">
      <alignment vertical="center"/>
    </xf>
    <xf numFmtId="176" fontId="15" fillId="0" borderId="49" xfId="0" applyNumberFormat="1" applyFont="1" applyBorder="1" applyAlignment="1">
      <alignment horizontal="right" vertical="center"/>
    </xf>
    <xf numFmtId="176" fontId="13" fillId="0" borderId="49" xfId="0" applyNumberFormat="1" applyFont="1" applyBorder="1" applyAlignment="1">
      <alignment horizontal="right" vertical="center"/>
    </xf>
    <xf numFmtId="176" fontId="6" fillId="0" borderId="49" xfId="0" applyNumberFormat="1" applyFont="1" applyBorder="1" applyAlignment="1">
      <alignment horizontal="right" vertical="center"/>
    </xf>
    <xf numFmtId="0" fontId="6" fillId="0" borderId="50" xfId="0" applyFont="1" applyBorder="1">
      <alignment vertical="center"/>
    </xf>
    <xf numFmtId="0" fontId="6" fillId="0" borderId="39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9" fillId="4" borderId="41" xfId="0" applyFont="1" applyFill="1" applyBorder="1" applyAlignment="1">
      <alignment horizontal="left" vertical="center" wrapText="1" indent="1"/>
    </xf>
    <xf numFmtId="0" fontId="9" fillId="0" borderId="14" xfId="0" applyFont="1" applyBorder="1" applyAlignment="1">
      <alignment horizontal="center" vertical="center" wrapText="1"/>
    </xf>
    <xf numFmtId="0" fontId="9" fillId="4" borderId="42" xfId="0" applyFont="1" applyFill="1" applyBorder="1" applyAlignment="1">
      <alignment horizontal="left" vertical="center" wrapText="1" indent="1"/>
    </xf>
    <xf numFmtId="0" fontId="9" fillId="0" borderId="16" xfId="0" applyFont="1" applyBorder="1" applyAlignment="1">
      <alignment horizontal="center" vertical="center" wrapText="1"/>
    </xf>
    <xf numFmtId="0" fontId="9" fillId="4" borderId="27" xfId="0" applyFont="1" applyFill="1" applyBorder="1" applyAlignment="1">
      <alignment horizontal="center" vertical="center"/>
    </xf>
    <xf numFmtId="176" fontId="9" fillId="4" borderId="48" xfId="0" applyNumberFormat="1" applyFont="1" applyFill="1" applyBorder="1" applyAlignment="1">
      <alignment horizontal="center" vertical="center"/>
    </xf>
    <xf numFmtId="176" fontId="9" fillId="0" borderId="48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176" fontId="10" fillId="0" borderId="23" xfId="0" applyNumberFormat="1" applyFont="1" applyBorder="1" applyAlignment="1">
      <alignment horizontal="right" vertical="center"/>
    </xf>
    <xf numFmtId="176" fontId="10" fillId="0" borderId="20" xfId="0" applyNumberFormat="1" applyFont="1" applyBorder="1" applyAlignment="1">
      <alignment horizontal="right" vertical="center"/>
    </xf>
    <xf numFmtId="176" fontId="10" fillId="0" borderId="19" xfId="0" applyNumberFormat="1" applyFont="1" applyBorder="1" applyAlignment="1">
      <alignment horizontal="right" vertical="center"/>
    </xf>
    <xf numFmtId="0" fontId="9" fillId="4" borderId="19" xfId="0" applyFont="1" applyFill="1" applyBorder="1">
      <alignment vertical="center"/>
    </xf>
    <xf numFmtId="0" fontId="9" fillId="4" borderId="57" xfId="0" applyFont="1" applyFill="1" applyBorder="1" applyAlignment="1">
      <alignment horizontal="center" vertical="center"/>
    </xf>
    <xf numFmtId="176" fontId="10" fillId="4" borderId="52" xfId="0" applyNumberFormat="1" applyFont="1" applyFill="1" applyBorder="1">
      <alignment vertical="center"/>
    </xf>
    <xf numFmtId="176" fontId="10" fillId="4" borderId="49" xfId="0" applyNumberFormat="1" applyFont="1" applyFill="1" applyBorder="1">
      <alignment vertical="center"/>
    </xf>
    <xf numFmtId="176" fontId="11" fillId="4" borderId="50" xfId="0" applyNumberFormat="1" applyFont="1" applyFill="1" applyBorder="1">
      <alignment vertical="center"/>
    </xf>
    <xf numFmtId="0" fontId="18" fillId="0" borderId="10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18" fillId="0" borderId="66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 indent="1"/>
    </xf>
    <xf numFmtId="177" fontId="21" fillId="3" borderId="20" xfId="0" applyNumberFormat="1" applyFont="1" applyFill="1" applyBorder="1" applyAlignment="1">
      <alignment horizontal="center" vertical="center"/>
    </xf>
    <xf numFmtId="177" fontId="21" fillId="3" borderId="44" xfId="0" applyNumberFormat="1" applyFont="1" applyFill="1" applyBorder="1" applyAlignment="1">
      <alignment horizontal="center" vertical="center"/>
    </xf>
    <xf numFmtId="176" fontId="10" fillId="2" borderId="12" xfId="0" applyNumberFormat="1" applyFont="1" applyFill="1" applyBorder="1" applyAlignment="1">
      <alignment horizontal="right" vertical="center"/>
    </xf>
    <xf numFmtId="176" fontId="10" fillId="2" borderId="13" xfId="0" applyNumberFormat="1" applyFont="1" applyFill="1" applyBorder="1" applyAlignment="1">
      <alignment horizontal="right" vertical="center"/>
    </xf>
    <xf numFmtId="176" fontId="10" fillId="2" borderId="5" xfId="0" applyNumberFormat="1" applyFont="1" applyFill="1" applyBorder="1" applyAlignment="1">
      <alignment horizontal="right" vertical="center"/>
    </xf>
    <xf numFmtId="176" fontId="10" fillId="2" borderId="9" xfId="0" applyNumberFormat="1" applyFont="1" applyFill="1" applyBorder="1" applyAlignment="1">
      <alignment horizontal="right" vertical="center"/>
    </xf>
    <xf numFmtId="176" fontId="10" fillId="2" borderId="10" xfId="0" applyNumberFormat="1" applyFont="1" applyFill="1" applyBorder="1" applyAlignment="1">
      <alignment horizontal="right" vertical="center"/>
    </xf>
    <xf numFmtId="0" fontId="21" fillId="2" borderId="17" xfId="0" applyFont="1" applyFill="1" applyBorder="1" applyAlignment="1">
      <alignment horizontal="left" vertical="center" indent="1"/>
    </xf>
    <xf numFmtId="176" fontId="10" fillId="2" borderId="20" xfId="0" applyNumberFormat="1" applyFont="1" applyFill="1" applyBorder="1" applyAlignment="1">
      <alignment horizontal="right" vertical="center"/>
    </xf>
    <xf numFmtId="176" fontId="10" fillId="2" borderId="44" xfId="0" applyNumberFormat="1" applyFont="1" applyFill="1" applyBorder="1" applyAlignment="1">
      <alignment horizontal="right" vertical="center"/>
    </xf>
    <xf numFmtId="176" fontId="10" fillId="2" borderId="19" xfId="0" applyNumberFormat="1" applyFont="1" applyFill="1" applyBorder="1" applyAlignment="1">
      <alignment horizontal="center" vertical="center"/>
    </xf>
    <xf numFmtId="177" fontId="10" fillId="4" borderId="28" xfId="0" applyNumberFormat="1" applyFont="1" applyFill="1" applyBorder="1" applyAlignment="1">
      <alignment horizontal="center" vertical="center"/>
    </xf>
    <xf numFmtId="176" fontId="10" fillId="4" borderId="43" xfId="0" applyNumberFormat="1" applyFont="1" applyFill="1" applyBorder="1" applyAlignment="1">
      <alignment horizontal="right" vertical="center"/>
    </xf>
    <xf numFmtId="176" fontId="10" fillId="4" borderId="30" xfId="0" applyNumberFormat="1" applyFont="1" applyFill="1" applyBorder="1" applyAlignment="1">
      <alignment horizontal="right" vertical="center"/>
    </xf>
    <xf numFmtId="176" fontId="10" fillId="4" borderId="31" xfId="0" applyNumberFormat="1" applyFont="1" applyFill="1" applyBorder="1" applyAlignment="1">
      <alignment horizontal="right" vertical="center"/>
    </xf>
    <xf numFmtId="177" fontId="10" fillId="4" borderId="15" xfId="0" applyNumberFormat="1" applyFont="1" applyFill="1" applyBorder="1" applyAlignment="1">
      <alignment horizontal="center" vertical="center"/>
    </xf>
    <xf numFmtId="176" fontId="10" fillId="4" borderId="6" xfId="0" applyNumberFormat="1" applyFont="1" applyFill="1" applyBorder="1" applyAlignment="1">
      <alignment horizontal="right" vertical="center"/>
    </xf>
    <xf numFmtId="176" fontId="10" fillId="4" borderId="7" xfId="0" applyNumberFormat="1" applyFont="1" applyFill="1" applyBorder="1" applyAlignment="1">
      <alignment horizontal="right" vertical="center"/>
    </xf>
    <xf numFmtId="176" fontId="10" fillId="4" borderId="8" xfId="0" applyNumberFormat="1" applyFont="1" applyFill="1" applyBorder="1" applyAlignment="1">
      <alignment horizontal="right" vertical="center"/>
    </xf>
    <xf numFmtId="177" fontId="10" fillId="4" borderId="16" xfId="0" applyNumberFormat="1" applyFont="1" applyFill="1" applyBorder="1" applyAlignment="1">
      <alignment horizontal="center" vertical="center"/>
    </xf>
    <xf numFmtId="176" fontId="10" fillId="4" borderId="9" xfId="0" applyNumberFormat="1" applyFont="1" applyFill="1" applyBorder="1" applyAlignment="1">
      <alignment horizontal="right" vertical="center"/>
    </xf>
    <xf numFmtId="176" fontId="10" fillId="4" borderId="10" xfId="0" applyNumberFormat="1" applyFont="1" applyFill="1" applyBorder="1" applyAlignment="1">
      <alignment horizontal="right" vertical="center"/>
    </xf>
    <xf numFmtId="176" fontId="10" fillId="4" borderId="11" xfId="0" applyNumberFormat="1" applyFont="1" applyFill="1" applyBorder="1" applyAlignment="1">
      <alignment horizontal="right" vertical="center"/>
    </xf>
    <xf numFmtId="177" fontId="10" fillId="0" borderId="14" xfId="0" applyNumberFormat="1" applyFont="1" applyBorder="1" applyAlignment="1">
      <alignment horizontal="center" vertical="center"/>
    </xf>
    <xf numFmtId="176" fontId="10" fillId="0" borderId="12" xfId="0" applyNumberFormat="1" applyFont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0" borderId="5" xfId="0" applyNumberFormat="1" applyFont="1" applyBorder="1" applyAlignment="1">
      <alignment horizontal="right" vertical="center"/>
    </xf>
    <xf numFmtId="177" fontId="10" fillId="0" borderId="15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right" vertical="center"/>
    </xf>
    <xf numFmtId="176" fontId="10" fillId="0" borderId="7" xfId="0" applyNumberFormat="1" applyFont="1" applyBorder="1" applyAlignment="1">
      <alignment horizontal="right" vertical="center"/>
    </xf>
    <xf numFmtId="176" fontId="10" fillId="0" borderId="8" xfId="0" applyNumberFormat="1" applyFont="1" applyBorder="1" applyAlignment="1">
      <alignment horizontal="right" vertical="center"/>
    </xf>
    <xf numFmtId="177" fontId="10" fillId="0" borderId="16" xfId="0" applyNumberFormat="1" applyFont="1" applyBorder="1" applyAlignment="1">
      <alignment horizontal="center" vertical="center"/>
    </xf>
    <xf numFmtId="176" fontId="10" fillId="0" borderId="9" xfId="0" applyNumberFormat="1" applyFont="1" applyBorder="1" applyAlignment="1">
      <alignment horizontal="right" vertical="center"/>
    </xf>
    <xf numFmtId="176" fontId="10" fillId="0" borderId="10" xfId="0" applyNumberFormat="1" applyFont="1" applyBorder="1" applyAlignment="1">
      <alignment horizontal="right" vertical="center"/>
    </xf>
    <xf numFmtId="176" fontId="10" fillId="0" borderId="11" xfId="0" applyNumberFormat="1" applyFont="1" applyBorder="1" applyAlignment="1">
      <alignment horizontal="right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176" fontId="10" fillId="4" borderId="12" xfId="0" applyNumberFormat="1" applyFont="1" applyFill="1" applyBorder="1">
      <alignment vertical="center"/>
    </xf>
    <xf numFmtId="176" fontId="10" fillId="4" borderId="13" xfId="0" applyNumberFormat="1" applyFont="1" applyFill="1" applyBorder="1">
      <alignment vertical="center"/>
    </xf>
    <xf numFmtId="176" fontId="10" fillId="4" borderId="5" xfId="0" applyNumberFormat="1" applyFont="1" applyFill="1" applyBorder="1">
      <alignment vertical="center"/>
    </xf>
    <xf numFmtId="0" fontId="10" fillId="4" borderId="29" xfId="0" applyFont="1" applyFill="1" applyBorder="1" applyAlignment="1">
      <alignment horizontal="center" vertical="center"/>
    </xf>
    <xf numFmtId="176" fontId="10" fillId="4" borderId="43" xfId="0" applyNumberFormat="1" applyFont="1" applyFill="1" applyBorder="1">
      <alignment vertical="center"/>
    </xf>
    <xf numFmtId="176" fontId="10" fillId="4" borderId="30" xfId="0" applyNumberFormat="1" applyFont="1" applyFill="1" applyBorder="1">
      <alignment vertical="center"/>
    </xf>
    <xf numFmtId="176" fontId="10" fillId="4" borderId="31" xfId="0" applyNumberFormat="1" applyFont="1" applyFill="1" applyBorder="1">
      <alignment vertical="center"/>
    </xf>
    <xf numFmtId="0" fontId="10" fillId="4" borderId="26" xfId="0" applyFont="1" applyFill="1" applyBorder="1" applyAlignment="1">
      <alignment horizontal="center" vertical="center" wrapText="1"/>
    </xf>
    <xf numFmtId="176" fontId="10" fillId="4" borderId="6" xfId="0" applyNumberFormat="1" applyFont="1" applyFill="1" applyBorder="1">
      <alignment vertical="center"/>
    </xf>
    <xf numFmtId="176" fontId="10" fillId="4" borderId="7" xfId="0" applyNumberFormat="1" applyFont="1" applyFill="1" applyBorder="1">
      <alignment vertical="center"/>
    </xf>
    <xf numFmtId="176" fontId="10" fillId="4" borderId="8" xfId="0" applyNumberFormat="1" applyFont="1" applyFill="1" applyBorder="1">
      <alignment vertical="center"/>
    </xf>
    <xf numFmtId="0" fontId="10" fillId="4" borderId="22" xfId="0" applyFont="1" applyFill="1" applyBorder="1" applyAlignment="1">
      <alignment horizontal="center" vertical="center" wrapText="1"/>
    </xf>
    <xf numFmtId="176" fontId="10" fillId="4" borderId="39" xfId="0" applyNumberFormat="1" applyFont="1" applyFill="1" applyBorder="1">
      <alignment vertical="center"/>
    </xf>
    <xf numFmtId="176" fontId="10" fillId="4" borderId="10" xfId="0" applyNumberFormat="1" applyFont="1" applyFill="1" applyBorder="1">
      <alignment vertical="center"/>
    </xf>
    <xf numFmtId="176" fontId="10" fillId="4" borderId="11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 indent="1"/>
    </xf>
    <xf numFmtId="0" fontId="10" fillId="0" borderId="1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176" fontId="10" fillId="0" borderId="20" xfId="0" applyNumberFormat="1" applyFont="1" applyBorder="1">
      <alignment vertical="center"/>
    </xf>
    <xf numFmtId="176" fontId="10" fillId="0" borderId="44" xfId="0" applyNumberFormat="1" applyFont="1" applyBorder="1">
      <alignment vertical="center"/>
    </xf>
    <xf numFmtId="176" fontId="10" fillId="0" borderId="19" xfId="0" applyNumberFormat="1" applyFont="1" applyBorder="1" applyAlignment="1">
      <alignment horizontal="center" vertical="center"/>
    </xf>
    <xf numFmtId="0" fontId="10" fillId="4" borderId="32" xfId="0" applyFont="1" applyFill="1" applyBorder="1" applyAlignment="1">
      <alignment horizontal="center" vertical="center"/>
    </xf>
    <xf numFmtId="176" fontId="10" fillId="4" borderId="20" xfId="0" applyNumberFormat="1" applyFont="1" applyFill="1" applyBorder="1" applyAlignment="1">
      <alignment horizontal="right" vertical="center"/>
    </xf>
    <xf numFmtId="176" fontId="10" fillId="4" borderId="44" xfId="0" applyNumberFormat="1" applyFont="1" applyFill="1" applyBorder="1" applyAlignment="1">
      <alignment horizontal="right" vertical="center"/>
    </xf>
    <xf numFmtId="176" fontId="10" fillId="4" borderId="19" xfId="0" applyNumberFormat="1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57" xfId="0" applyFont="1" applyFill="1" applyBorder="1" applyAlignment="1">
      <alignment horizontal="center" vertical="center"/>
    </xf>
    <xf numFmtId="176" fontId="10" fillId="0" borderId="44" xfId="0" applyNumberFormat="1" applyFont="1" applyBorder="1" applyAlignment="1">
      <alignment horizontal="right" vertical="center"/>
    </xf>
    <xf numFmtId="0" fontId="10" fillId="4" borderId="53" xfId="0" applyFont="1" applyFill="1" applyBorder="1" applyAlignment="1">
      <alignment horizontal="left" vertical="center" wrapText="1" indent="1"/>
    </xf>
    <xf numFmtId="0" fontId="10" fillId="4" borderId="14" xfId="0" applyFont="1" applyFill="1" applyBorder="1" applyAlignment="1">
      <alignment horizontal="center" vertical="center" wrapText="1"/>
    </xf>
    <xf numFmtId="176" fontId="10" fillId="4" borderId="5" xfId="0" applyNumberFormat="1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 wrapText="1"/>
    </xf>
    <xf numFmtId="176" fontId="10" fillId="4" borderId="9" xfId="0" applyNumberFormat="1" applyFont="1" applyFill="1" applyBorder="1">
      <alignment vertical="center"/>
    </xf>
    <xf numFmtId="0" fontId="10" fillId="4" borderId="55" xfId="0" applyFont="1" applyFill="1" applyBorder="1" applyAlignment="1">
      <alignment horizontal="left" vertical="center" wrapText="1" indent="1"/>
    </xf>
    <xf numFmtId="0" fontId="10" fillId="4" borderId="58" xfId="0" applyFont="1" applyFill="1" applyBorder="1" applyAlignment="1">
      <alignment horizontal="center" vertical="center"/>
    </xf>
    <xf numFmtId="176" fontId="10" fillId="4" borderId="23" xfId="0" applyNumberFormat="1" applyFont="1" applyFill="1" applyBorder="1">
      <alignment vertical="center"/>
    </xf>
    <xf numFmtId="0" fontId="10" fillId="0" borderId="53" xfId="0" applyFont="1" applyBorder="1" applyAlignment="1">
      <alignment horizontal="left" vertical="center" wrapText="1" indent="1"/>
    </xf>
    <xf numFmtId="0" fontId="10" fillId="0" borderId="55" xfId="0" applyFont="1" applyBorder="1" applyAlignment="1">
      <alignment horizontal="left" vertical="center" wrapText="1" indent="1"/>
    </xf>
    <xf numFmtId="176" fontId="10" fillId="0" borderId="23" xfId="0" applyNumberFormat="1" applyFont="1" applyBorder="1">
      <alignment vertical="center"/>
    </xf>
    <xf numFmtId="176" fontId="10" fillId="4" borderId="21" xfId="0" applyNumberFormat="1" applyFont="1" applyFill="1" applyBorder="1" applyAlignment="1">
      <alignment horizontal="right" vertical="center"/>
    </xf>
    <xf numFmtId="176" fontId="10" fillId="4" borderId="12" xfId="0" applyNumberFormat="1" applyFont="1" applyFill="1" applyBorder="1" applyAlignment="1">
      <alignment horizontal="right" vertical="center"/>
    </xf>
    <xf numFmtId="176" fontId="10" fillId="4" borderId="5" xfId="0" applyNumberFormat="1" applyFont="1" applyFill="1" applyBorder="1" applyAlignment="1">
      <alignment horizontal="right" vertical="center"/>
    </xf>
    <xf numFmtId="176" fontId="10" fillId="4" borderId="23" xfId="0" applyNumberFormat="1" applyFont="1" applyFill="1" applyBorder="1" applyAlignment="1">
      <alignment horizontal="right" vertical="center"/>
    </xf>
    <xf numFmtId="176" fontId="10" fillId="4" borderId="19" xfId="0" applyNumberFormat="1" applyFont="1" applyFill="1" applyBorder="1" applyAlignment="1">
      <alignment horizontal="right" vertical="center"/>
    </xf>
    <xf numFmtId="176" fontId="10" fillId="0" borderId="54" xfId="0" applyNumberFormat="1" applyFont="1" applyBorder="1" applyAlignment="1">
      <alignment horizontal="right" vertical="center"/>
    </xf>
    <xf numFmtId="176" fontId="10" fillId="0" borderId="46" xfId="0" applyNumberFormat="1" applyFont="1" applyBorder="1" applyAlignment="1">
      <alignment horizontal="right" vertical="center"/>
    </xf>
    <xf numFmtId="176" fontId="10" fillId="0" borderId="48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center" vertical="center"/>
    </xf>
    <xf numFmtId="176" fontId="10" fillId="0" borderId="21" xfId="0" applyNumberFormat="1" applyFont="1" applyBorder="1" applyAlignment="1">
      <alignment horizontal="right" vertical="center"/>
    </xf>
    <xf numFmtId="0" fontId="10" fillId="4" borderId="21" xfId="0" applyFont="1" applyFill="1" applyBorder="1" applyAlignment="1">
      <alignment horizontal="center" vertical="center"/>
    </xf>
    <xf numFmtId="0" fontId="10" fillId="4" borderId="5" xfId="0" applyFont="1" applyFill="1" applyBorder="1">
      <alignment vertical="center"/>
    </xf>
    <xf numFmtId="0" fontId="10" fillId="0" borderId="19" xfId="0" applyFont="1" applyBorder="1">
      <alignment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/>
    </xf>
    <xf numFmtId="0" fontId="21" fillId="3" borderId="19" xfId="0" applyFont="1" applyFill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4" borderId="16" xfId="0" applyFont="1" applyFill="1" applyBorder="1" applyAlignment="1">
      <alignment horizontal="left" vertical="center" wrapText="1" indent="1"/>
    </xf>
    <xf numFmtId="0" fontId="10" fillId="0" borderId="59" xfId="0" applyFont="1" applyBorder="1" applyAlignment="1">
      <alignment horizontal="left" vertical="center" wrapText="1" indent="1"/>
    </xf>
    <xf numFmtId="0" fontId="10" fillId="4" borderId="41" xfId="0" applyFont="1" applyFill="1" applyBorder="1" applyAlignment="1">
      <alignment horizontal="left" vertical="center" indent="1"/>
    </xf>
    <xf numFmtId="0" fontId="10" fillId="4" borderId="21" xfId="0" applyFont="1" applyFill="1" applyBorder="1" applyAlignment="1">
      <alignment horizontal="left" vertical="center" indent="1"/>
    </xf>
    <xf numFmtId="0" fontId="10" fillId="0" borderId="18" xfId="0" applyFont="1" applyBorder="1" applyAlignment="1">
      <alignment horizontal="left" vertical="center" wrapText="1" indent="1"/>
    </xf>
    <xf numFmtId="0" fontId="6" fillId="0" borderId="14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176" fontId="15" fillId="0" borderId="13" xfId="0" applyNumberFormat="1" applyFont="1" applyFill="1" applyBorder="1" applyAlignment="1">
      <alignment horizontal="right" vertical="center"/>
    </xf>
    <xf numFmtId="176" fontId="13" fillId="0" borderId="13" xfId="0" applyNumberFormat="1" applyFont="1" applyFill="1" applyBorder="1" applyAlignment="1">
      <alignment horizontal="right" vertical="center"/>
    </xf>
    <xf numFmtId="176" fontId="6" fillId="0" borderId="13" xfId="0" applyNumberFormat="1" applyFont="1" applyFill="1" applyBorder="1" applyAlignment="1">
      <alignment horizontal="right" vertical="center"/>
    </xf>
    <xf numFmtId="0" fontId="6" fillId="0" borderId="5" xfId="0" applyFont="1" applyFill="1" applyBorder="1">
      <alignment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6" fontId="15" fillId="0" borderId="7" xfId="0" applyNumberFormat="1" applyFont="1" applyFill="1" applyBorder="1" applyAlignment="1">
      <alignment horizontal="right" vertical="center"/>
    </xf>
    <xf numFmtId="176" fontId="13" fillId="0" borderId="7" xfId="0" applyNumberFormat="1" applyFont="1" applyFill="1" applyBorder="1" applyAlignment="1">
      <alignment horizontal="right" vertical="center"/>
    </xf>
    <xf numFmtId="176" fontId="6" fillId="0" borderId="7" xfId="0" applyNumberFormat="1" applyFont="1" applyFill="1" applyBorder="1" applyAlignment="1">
      <alignment horizontal="right" vertical="center"/>
    </xf>
    <xf numFmtId="0" fontId="6" fillId="0" borderId="8" xfId="0" applyFont="1" applyFill="1" applyBorder="1">
      <alignment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6" fontId="15" fillId="0" borderId="10" xfId="0" applyNumberFormat="1" applyFont="1" applyFill="1" applyBorder="1" applyAlignment="1">
      <alignment horizontal="right" vertical="center"/>
    </xf>
    <xf numFmtId="176" fontId="13" fillId="0" borderId="10" xfId="0" applyNumberFormat="1" applyFont="1" applyFill="1" applyBorder="1" applyAlignment="1">
      <alignment horizontal="right" vertical="center"/>
    </xf>
    <xf numFmtId="176" fontId="6" fillId="0" borderId="10" xfId="0" applyNumberFormat="1" applyFont="1" applyFill="1" applyBorder="1" applyAlignment="1">
      <alignment horizontal="right" vertical="center"/>
    </xf>
    <xf numFmtId="0" fontId="6" fillId="0" borderId="11" xfId="0" applyFont="1" applyFill="1" applyBorder="1">
      <alignment vertical="center"/>
    </xf>
    <xf numFmtId="0" fontId="6" fillId="0" borderId="36" xfId="0" applyFont="1" applyFill="1" applyBorder="1" applyAlignment="1">
      <alignment horizontal="center" vertical="center"/>
    </xf>
    <xf numFmtId="0" fontId="21" fillId="2" borderId="58" xfId="0" applyFont="1" applyFill="1" applyBorder="1" applyAlignment="1">
      <alignment horizontal="left" vertical="center" indent="1"/>
    </xf>
    <xf numFmtId="0" fontId="9" fillId="0" borderId="59" xfId="0" applyFont="1" applyBorder="1" applyAlignment="1">
      <alignment horizontal="left" vertical="center" wrapText="1" indent="1"/>
    </xf>
    <xf numFmtId="0" fontId="9" fillId="0" borderId="18" xfId="0" applyFont="1" applyBorder="1" applyAlignment="1">
      <alignment horizontal="left" vertical="center" wrapText="1" indent="1"/>
    </xf>
    <xf numFmtId="176" fontId="9" fillId="2" borderId="48" xfId="0" applyNumberFormat="1" applyFont="1" applyFill="1" applyBorder="1" applyAlignment="1">
      <alignment horizontal="center" vertical="center"/>
    </xf>
    <xf numFmtId="176" fontId="9" fillId="2" borderId="5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3" borderId="60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left" vertical="center" indent="1"/>
    </xf>
    <xf numFmtId="0" fontId="8" fillId="2" borderId="15" xfId="0" applyFont="1" applyFill="1" applyBorder="1" applyAlignment="1">
      <alignment horizontal="left" vertical="center" indent="1"/>
    </xf>
    <xf numFmtId="0" fontId="8" fillId="2" borderId="16" xfId="0" applyFont="1" applyFill="1" applyBorder="1" applyAlignment="1">
      <alignment horizontal="left" vertical="center" indent="1"/>
    </xf>
    <xf numFmtId="0" fontId="10" fillId="2" borderId="4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176" fontId="9" fillId="2" borderId="61" xfId="0" applyNumberFormat="1" applyFont="1" applyFill="1" applyBorder="1" applyAlignment="1">
      <alignment horizontal="center" vertical="center" wrapText="1"/>
    </xf>
    <xf numFmtId="176" fontId="9" fillId="2" borderId="54" xfId="0" applyNumberFormat="1" applyFont="1" applyFill="1" applyBorder="1" applyAlignment="1">
      <alignment horizontal="center" vertical="center"/>
    </xf>
    <xf numFmtId="176" fontId="9" fillId="2" borderId="46" xfId="0" applyNumberFormat="1" applyFont="1" applyFill="1" applyBorder="1" applyAlignment="1">
      <alignment horizontal="center" vertical="center"/>
    </xf>
    <xf numFmtId="176" fontId="9" fillId="2" borderId="62" xfId="0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/>
    </xf>
    <xf numFmtId="176" fontId="9" fillId="2" borderId="52" xfId="0" applyNumberFormat="1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9" fillId="4" borderId="51" xfId="0" applyFont="1" applyFill="1" applyBorder="1" applyAlignment="1">
      <alignment horizontal="left" vertical="center" indent="1"/>
    </xf>
    <xf numFmtId="0" fontId="9" fillId="4" borderId="56" xfId="0" applyFont="1" applyFill="1" applyBorder="1" applyAlignment="1">
      <alignment horizontal="left" vertical="center" indent="1"/>
    </xf>
    <xf numFmtId="0" fontId="9" fillId="0" borderId="51" xfId="0" applyFont="1" applyBorder="1" applyAlignment="1">
      <alignment horizontal="left" vertical="center" indent="1"/>
    </xf>
    <xf numFmtId="0" fontId="9" fillId="0" borderId="56" xfId="0" applyFont="1" applyBorder="1" applyAlignment="1">
      <alignment horizontal="left" vertical="center" indent="1"/>
    </xf>
    <xf numFmtId="0" fontId="9" fillId="4" borderId="59" xfId="0" applyFont="1" applyFill="1" applyBorder="1" applyAlignment="1">
      <alignment horizontal="left" vertical="center" wrapText="1" indent="1"/>
    </xf>
    <xf numFmtId="0" fontId="9" fillId="4" borderId="18" xfId="0" applyFont="1" applyFill="1" applyBorder="1" applyAlignment="1">
      <alignment horizontal="left" vertical="center" wrapText="1" indent="1"/>
    </xf>
    <xf numFmtId="0" fontId="12" fillId="2" borderId="59" xfId="0" applyFont="1" applyFill="1" applyBorder="1" applyAlignment="1">
      <alignment horizontal="distributed" vertical="center" wrapText="1" indent="13"/>
    </xf>
    <xf numFmtId="0" fontId="12" fillId="2" borderId="23" xfId="0" applyFont="1" applyFill="1" applyBorder="1" applyAlignment="1">
      <alignment horizontal="distributed" vertical="center" wrapText="1" indent="13"/>
    </xf>
    <xf numFmtId="0" fontId="12" fillId="2" borderId="18" xfId="0" applyFont="1" applyFill="1" applyBorder="1" applyAlignment="1">
      <alignment horizontal="distributed" vertical="center" wrapText="1" indent="13"/>
    </xf>
    <xf numFmtId="0" fontId="9" fillId="0" borderId="23" xfId="0" applyFont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left" vertical="center" wrapText="1" indent="1"/>
    </xf>
    <xf numFmtId="0" fontId="9" fillId="4" borderId="4" xfId="0" applyFont="1" applyFill="1" applyBorder="1" applyAlignment="1">
      <alignment horizontal="left" vertical="center" wrapText="1" indent="1"/>
    </xf>
    <xf numFmtId="0" fontId="23" fillId="0" borderId="0" xfId="0" applyFont="1" applyAlignment="1">
      <alignment horizontal="center" vertical="center"/>
    </xf>
    <xf numFmtId="0" fontId="23" fillId="0" borderId="54" xfId="0" applyFont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/>
    </xf>
    <xf numFmtId="0" fontId="9" fillId="0" borderId="59" xfId="0" applyFont="1" applyBorder="1" applyAlignment="1">
      <alignment horizontal="left" vertical="center" indent="1"/>
    </xf>
    <xf numFmtId="0" fontId="9" fillId="0" borderId="18" xfId="0" applyFont="1" applyBorder="1" applyAlignment="1">
      <alignment horizontal="left" vertical="center" indent="1"/>
    </xf>
    <xf numFmtId="0" fontId="10" fillId="2" borderId="59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9" fillId="4" borderId="57" xfId="0" applyFont="1" applyFill="1" applyBorder="1" applyAlignment="1">
      <alignment horizontal="left" vertical="center" wrapText="1" indent="1"/>
    </xf>
    <xf numFmtId="0" fontId="9" fillId="4" borderId="45" xfId="0" applyFont="1" applyFill="1" applyBorder="1" applyAlignment="1">
      <alignment horizontal="left" vertical="center" wrapText="1" indent="1"/>
    </xf>
    <xf numFmtId="0" fontId="9" fillId="4" borderId="28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0" borderId="58" xfId="0" applyFont="1" applyBorder="1" applyAlignment="1">
      <alignment horizontal="left" vertical="center" wrapText="1" indent="1"/>
    </xf>
    <xf numFmtId="0" fontId="9" fillId="0" borderId="57" xfId="0" applyFont="1" applyBorder="1" applyAlignment="1">
      <alignment horizontal="left" vertical="center" wrapText="1" indent="1"/>
    </xf>
    <xf numFmtId="0" fontId="9" fillId="0" borderId="45" xfId="0" applyFont="1" applyBorder="1" applyAlignment="1">
      <alignment horizontal="left" vertical="center" wrapText="1" indent="1"/>
    </xf>
    <xf numFmtId="0" fontId="9" fillId="0" borderId="58" xfId="0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4" borderId="14" xfId="0" applyFont="1" applyFill="1" applyBorder="1" applyAlignment="1">
      <alignment horizontal="left" vertical="center" wrapText="1" indent="1"/>
    </xf>
    <xf numFmtId="0" fontId="9" fillId="4" borderId="28" xfId="0" applyFont="1" applyFill="1" applyBorder="1" applyAlignment="1">
      <alignment horizontal="left" vertical="center" wrapText="1" indent="1"/>
    </xf>
    <xf numFmtId="0" fontId="9" fillId="4" borderId="15" xfId="0" applyFont="1" applyFill="1" applyBorder="1" applyAlignment="1">
      <alignment horizontal="left" vertical="center" wrapText="1" indent="1"/>
    </xf>
    <xf numFmtId="0" fontId="9" fillId="4" borderId="16" xfId="0" applyFont="1" applyFill="1" applyBorder="1" applyAlignment="1">
      <alignment horizontal="left" vertical="center" wrapText="1" indent="1"/>
    </xf>
    <xf numFmtId="0" fontId="9" fillId="4" borderId="1" xfId="0" applyFont="1" applyFill="1" applyBorder="1" applyAlignment="1">
      <alignment horizontal="left" vertical="center" wrapText="1" indent="1"/>
    </xf>
    <xf numFmtId="0" fontId="9" fillId="4" borderId="0" xfId="0" applyFont="1" applyFill="1" applyAlignment="1">
      <alignment horizontal="left" vertical="center" wrapText="1" indent="1"/>
    </xf>
    <xf numFmtId="0" fontId="10" fillId="0" borderId="59" xfId="0" applyFont="1" applyBorder="1" applyAlignment="1">
      <alignment horizontal="left" vertical="center" indent="1"/>
    </xf>
    <xf numFmtId="0" fontId="10" fillId="0" borderId="18" xfId="0" applyFont="1" applyBorder="1" applyAlignment="1">
      <alignment horizontal="left" vertical="center" indent="1"/>
    </xf>
    <xf numFmtId="0" fontId="10" fillId="0" borderId="59" xfId="0" applyFont="1" applyBorder="1" applyAlignment="1">
      <alignment horizontal="left" vertical="center" wrapText="1" indent="1"/>
    </xf>
    <xf numFmtId="0" fontId="10" fillId="0" borderId="23" xfId="0" applyFont="1" applyBorder="1" applyAlignment="1">
      <alignment horizontal="left" vertical="center" wrapText="1" indent="1"/>
    </xf>
    <xf numFmtId="0" fontId="10" fillId="4" borderId="59" xfId="0" applyFont="1" applyFill="1" applyBorder="1" applyAlignment="1">
      <alignment horizontal="left" vertical="center" indent="1"/>
    </xf>
    <xf numFmtId="0" fontId="10" fillId="4" borderId="18" xfId="0" applyFont="1" applyFill="1" applyBorder="1" applyAlignment="1">
      <alignment horizontal="left" vertical="center" indent="1"/>
    </xf>
    <xf numFmtId="0" fontId="22" fillId="2" borderId="59" xfId="0" applyFont="1" applyFill="1" applyBorder="1" applyAlignment="1">
      <alignment horizontal="distributed" vertical="center" wrapText="1" indent="13"/>
    </xf>
    <xf numFmtId="0" fontId="22" fillId="2" borderId="23" xfId="0" applyFont="1" applyFill="1" applyBorder="1" applyAlignment="1">
      <alignment horizontal="distributed" vertical="center" wrapText="1" indent="13"/>
    </xf>
    <xf numFmtId="0" fontId="22" fillId="2" borderId="18" xfId="0" applyFont="1" applyFill="1" applyBorder="1" applyAlignment="1">
      <alignment horizontal="distributed" vertical="center" wrapText="1" indent="13"/>
    </xf>
    <xf numFmtId="0" fontId="10" fillId="4" borderId="58" xfId="0" applyFont="1" applyFill="1" applyBorder="1" applyAlignment="1">
      <alignment horizontal="left" vertical="center" wrapText="1" indent="1"/>
    </xf>
    <xf numFmtId="0" fontId="10" fillId="4" borderId="57" xfId="0" applyFont="1" applyFill="1" applyBorder="1" applyAlignment="1">
      <alignment horizontal="left" vertical="center" wrapText="1" indent="1"/>
    </xf>
    <xf numFmtId="0" fontId="10" fillId="4" borderId="45" xfId="0" applyFont="1" applyFill="1" applyBorder="1" applyAlignment="1">
      <alignment horizontal="left" vertical="center" wrapText="1" indent="1"/>
    </xf>
    <xf numFmtId="0" fontId="10" fillId="0" borderId="18" xfId="0" applyFont="1" applyBorder="1" applyAlignment="1">
      <alignment horizontal="left" vertical="center" wrapText="1" indent="1"/>
    </xf>
    <xf numFmtId="0" fontId="10" fillId="4" borderId="59" xfId="0" applyFont="1" applyFill="1" applyBorder="1" applyAlignment="1">
      <alignment horizontal="left" vertical="center" wrapText="1" indent="1"/>
    </xf>
    <xf numFmtId="0" fontId="10" fillId="4" borderId="18" xfId="0" applyFont="1" applyFill="1" applyBorder="1" applyAlignment="1">
      <alignment horizontal="left" vertical="center" wrapText="1" indent="1"/>
    </xf>
    <xf numFmtId="0" fontId="10" fillId="4" borderId="58" xfId="0" applyFont="1" applyFill="1" applyBorder="1" applyAlignment="1">
      <alignment horizontal="center" vertical="center"/>
    </xf>
    <xf numFmtId="0" fontId="10" fillId="4" borderId="57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0" borderId="58" xfId="0" applyFont="1" applyBorder="1" applyAlignment="1">
      <alignment horizontal="left" vertical="center" wrapText="1" indent="1"/>
    </xf>
    <xf numFmtId="0" fontId="10" fillId="0" borderId="57" xfId="0" applyFont="1" applyBorder="1" applyAlignment="1">
      <alignment horizontal="left" vertical="center" wrapText="1" indent="1"/>
    </xf>
    <xf numFmtId="0" fontId="10" fillId="0" borderId="45" xfId="0" applyFont="1" applyBorder="1" applyAlignment="1">
      <alignment horizontal="left" vertical="center" wrapText="1" indent="1"/>
    </xf>
    <xf numFmtId="0" fontId="10" fillId="0" borderId="58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9" fontId="19" fillId="0" borderId="0" xfId="0" quotePrefix="1" applyNumberFormat="1" applyFont="1" applyAlignment="1">
      <alignment horizontal="center" vertical="center"/>
    </xf>
    <xf numFmtId="0" fontId="21" fillId="3" borderId="59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center" vertical="center"/>
    </xf>
    <xf numFmtId="0" fontId="21" fillId="3" borderId="18" xfId="0" applyFont="1" applyFill="1" applyBorder="1" applyAlignment="1">
      <alignment horizontal="center" vertical="center"/>
    </xf>
    <xf numFmtId="0" fontId="21" fillId="2" borderId="58" xfId="0" applyFont="1" applyFill="1" applyBorder="1" applyAlignment="1">
      <alignment horizontal="left" vertical="center" indent="1"/>
    </xf>
    <xf numFmtId="0" fontId="21" fillId="2" borderId="45" xfId="0" applyFont="1" applyFill="1" applyBorder="1" applyAlignment="1">
      <alignment horizontal="left" vertical="center" indent="1"/>
    </xf>
    <xf numFmtId="176" fontId="10" fillId="2" borderId="61" xfId="0" applyNumberFormat="1" applyFont="1" applyFill="1" applyBorder="1" applyAlignment="1">
      <alignment horizontal="center" vertical="center" wrapText="1"/>
    </xf>
    <xf numFmtId="176" fontId="10" fillId="2" borderId="54" xfId="0" applyNumberFormat="1" applyFont="1" applyFill="1" applyBorder="1" applyAlignment="1">
      <alignment horizontal="center" vertical="center" wrapText="1"/>
    </xf>
    <xf numFmtId="176" fontId="10" fillId="2" borderId="46" xfId="0" applyNumberFormat="1" applyFont="1" applyFill="1" applyBorder="1" applyAlignment="1">
      <alignment horizontal="center" vertical="center" wrapText="1"/>
    </xf>
    <xf numFmtId="176" fontId="10" fillId="2" borderId="62" xfId="0" applyNumberFormat="1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2" borderId="52" xfId="0" applyNumberFormat="1" applyFont="1" applyFill="1" applyBorder="1" applyAlignment="1">
      <alignment horizontal="center" vertical="center" wrapText="1"/>
    </xf>
    <xf numFmtId="176" fontId="10" fillId="2" borderId="48" xfId="0" applyNumberFormat="1" applyFont="1" applyFill="1" applyBorder="1" applyAlignment="1">
      <alignment horizontal="center" vertical="center"/>
    </xf>
    <xf numFmtId="176" fontId="10" fillId="2" borderId="50" xfId="0" applyNumberFormat="1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indent="1"/>
    </xf>
    <xf numFmtId="0" fontId="6" fillId="0" borderId="25" xfId="0" applyFont="1" applyBorder="1" applyAlignment="1">
      <alignment horizontal="left" vertical="center" indent="1"/>
    </xf>
    <xf numFmtId="0" fontId="6" fillId="0" borderId="3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6" xfId="0" applyFont="1" applyBorder="1" applyAlignment="1">
      <alignment horizontal="left" vertical="center" indent="1"/>
    </xf>
    <xf numFmtId="0" fontId="6" fillId="0" borderId="5" xfId="0" applyFont="1" applyBorder="1" applyAlignment="1">
      <alignment horizontal="left" vertical="center" indent="1"/>
    </xf>
    <xf numFmtId="0" fontId="6" fillId="0" borderId="39" xfId="0" applyFont="1" applyBorder="1" applyAlignment="1">
      <alignment horizontal="left" vertical="center" indent="1"/>
    </xf>
    <xf numFmtId="0" fontId="6" fillId="0" borderId="11" xfId="0" applyFont="1" applyBorder="1" applyAlignment="1">
      <alignment horizontal="left" vertical="center" inden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indent="1"/>
    </xf>
    <xf numFmtId="0" fontId="6" fillId="0" borderId="27" xfId="0" applyFont="1" applyBorder="1" applyAlignment="1">
      <alignment horizontal="left" vertical="center" indent="1"/>
    </xf>
    <xf numFmtId="0" fontId="6" fillId="0" borderId="38" xfId="0" applyFont="1" applyBorder="1" applyAlignment="1">
      <alignment horizontal="left" vertical="center" indent="1"/>
    </xf>
    <xf numFmtId="0" fontId="6" fillId="0" borderId="8" xfId="0" applyFont="1" applyBorder="1" applyAlignment="1">
      <alignment horizontal="left" vertical="center" indent="1"/>
    </xf>
    <xf numFmtId="0" fontId="6" fillId="0" borderId="7" xfId="0" applyFont="1" applyBorder="1" applyAlignment="1">
      <alignment horizontal="center" vertical="center"/>
    </xf>
    <xf numFmtId="0" fontId="14" fillId="2" borderId="59" xfId="0" applyFont="1" applyFill="1" applyBorder="1" applyAlignment="1">
      <alignment horizontal="distributed" vertical="center" indent="21"/>
    </xf>
    <xf numFmtId="0" fontId="14" fillId="2" borderId="23" xfId="0" applyFont="1" applyFill="1" applyBorder="1" applyAlignment="1">
      <alignment horizontal="distributed" vertical="center" indent="21"/>
    </xf>
    <xf numFmtId="0" fontId="14" fillId="2" borderId="18" xfId="0" applyFont="1" applyFill="1" applyBorder="1" applyAlignment="1">
      <alignment horizontal="distributed" vertical="center" indent="21"/>
    </xf>
    <xf numFmtId="0" fontId="6" fillId="0" borderId="12" xfId="0" applyFont="1" applyBorder="1" applyAlignment="1">
      <alignment horizontal="left" vertical="center" indent="1"/>
    </xf>
    <xf numFmtId="0" fontId="6" fillId="0" borderId="6" xfId="0" applyFont="1" applyBorder="1" applyAlignment="1">
      <alignment horizontal="left" vertical="center" indent="1"/>
    </xf>
    <xf numFmtId="0" fontId="6" fillId="0" borderId="69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14" fillId="2" borderId="59" xfId="0" applyFont="1" applyFill="1" applyBorder="1" applyAlignment="1">
      <alignment horizontal="distributed" vertical="center" indent="16"/>
    </xf>
    <xf numFmtId="0" fontId="14" fillId="2" borderId="23" xfId="0" applyFont="1" applyFill="1" applyBorder="1" applyAlignment="1">
      <alignment horizontal="distributed" vertical="center" indent="16"/>
    </xf>
    <xf numFmtId="0" fontId="14" fillId="2" borderId="18" xfId="0" applyFont="1" applyFill="1" applyBorder="1" applyAlignment="1">
      <alignment horizontal="distributed" vertical="center" indent="16"/>
    </xf>
    <xf numFmtId="0" fontId="6" fillId="0" borderId="21" xfId="0" applyFont="1" applyBorder="1" applyAlignment="1">
      <alignment horizontal="left" vertical="center" indent="1"/>
    </xf>
    <xf numFmtId="0" fontId="6" fillId="0" borderId="24" xfId="0" applyFont="1" applyBorder="1" applyAlignment="1">
      <alignment horizontal="left" vertical="center" indent="1"/>
    </xf>
    <xf numFmtId="0" fontId="6" fillId="0" borderId="63" xfId="0" applyFont="1" applyBorder="1" applyAlignment="1">
      <alignment horizontal="left" vertical="center" indent="1"/>
    </xf>
    <xf numFmtId="0" fontId="6" fillId="0" borderId="64" xfId="0" applyFont="1" applyBorder="1" applyAlignment="1">
      <alignment horizontal="left" vertical="center" indent="1"/>
    </xf>
    <xf numFmtId="0" fontId="6" fillId="0" borderId="9" xfId="0" applyFont="1" applyBorder="1" applyAlignment="1">
      <alignment horizontal="left" vertical="center" indent="1"/>
    </xf>
    <xf numFmtId="0" fontId="6" fillId="0" borderId="33" xfId="0" applyFont="1" applyBorder="1" applyAlignment="1">
      <alignment horizontal="left" vertical="center" indent="1"/>
    </xf>
    <xf numFmtId="0" fontId="6" fillId="0" borderId="35" xfId="0" applyFont="1" applyBorder="1" applyAlignment="1">
      <alignment horizontal="left" vertical="center" indent="1"/>
    </xf>
    <xf numFmtId="0" fontId="6" fillId="0" borderId="65" xfId="0" applyFont="1" applyBorder="1" applyAlignment="1">
      <alignment horizontal="left" vertical="center" indent="1"/>
    </xf>
    <xf numFmtId="0" fontId="6" fillId="0" borderId="50" xfId="0" applyFont="1" applyBorder="1" applyAlignment="1">
      <alignment horizontal="left" vertical="center" indent="1"/>
    </xf>
    <xf numFmtId="0" fontId="6" fillId="0" borderId="12" xfId="0" applyFont="1" applyBorder="1" applyAlignment="1">
      <alignment horizontal="center" vertical="center"/>
    </xf>
    <xf numFmtId="0" fontId="6" fillId="0" borderId="54" xfId="0" applyFont="1" applyBorder="1" applyAlignment="1">
      <alignment horizontal="left" vertical="center" indent="1"/>
    </xf>
    <xf numFmtId="0" fontId="6" fillId="0" borderId="55" xfId="0" applyFont="1" applyBorder="1" applyAlignment="1">
      <alignment horizontal="left" vertical="center" indent="1"/>
    </xf>
    <xf numFmtId="0" fontId="6" fillId="0" borderId="29" xfId="0" applyFont="1" applyBorder="1" applyAlignment="1">
      <alignment horizontal="left" vertical="center" indent="1"/>
    </xf>
    <xf numFmtId="0" fontId="6" fillId="0" borderId="40" xfId="0" applyFont="1" applyBorder="1" applyAlignment="1">
      <alignment horizontal="left" vertical="center" indent="1"/>
    </xf>
    <xf numFmtId="0" fontId="6" fillId="0" borderId="9" xfId="0" applyFont="1" applyFill="1" applyBorder="1" applyAlignment="1">
      <alignment horizontal="left" vertical="center" indent="1"/>
    </xf>
    <xf numFmtId="0" fontId="6" fillId="0" borderId="11" xfId="0" applyFont="1" applyFill="1" applyBorder="1" applyAlignment="1">
      <alignment horizontal="left" vertical="center" indent="1"/>
    </xf>
    <xf numFmtId="0" fontId="6" fillId="0" borderId="12" xfId="0" applyFont="1" applyFill="1" applyBorder="1" applyAlignment="1">
      <alignment horizontal="left" vertical="center" indent="1"/>
    </xf>
    <xf numFmtId="0" fontId="6" fillId="0" borderId="5" xfId="0" applyFont="1" applyFill="1" applyBorder="1" applyAlignment="1">
      <alignment horizontal="left" vertical="center" indent="1"/>
    </xf>
    <xf numFmtId="0" fontId="6" fillId="0" borderId="6" xfId="0" applyFont="1" applyFill="1" applyBorder="1" applyAlignment="1">
      <alignment horizontal="left" vertical="center" indent="1"/>
    </xf>
    <xf numFmtId="0" fontId="6" fillId="0" borderId="8" xfId="0" applyFont="1" applyFill="1" applyBorder="1" applyAlignment="1">
      <alignment horizontal="left" vertical="center" indent="1"/>
    </xf>
    <xf numFmtId="0" fontId="6" fillId="0" borderId="21" xfId="0" applyFont="1" applyFill="1" applyBorder="1" applyAlignment="1">
      <alignment horizontal="left" vertical="center" indent="1"/>
    </xf>
    <xf numFmtId="0" fontId="6" fillId="0" borderId="24" xfId="0" applyFont="1" applyFill="1" applyBorder="1" applyAlignment="1">
      <alignment horizontal="left" vertical="center" indent="1"/>
    </xf>
    <xf numFmtId="0" fontId="6" fillId="0" borderId="20" xfId="0" applyFont="1" applyBorder="1" applyAlignment="1">
      <alignment horizontal="left" vertical="center" indent="1"/>
    </xf>
    <xf numFmtId="0" fontId="6" fillId="0" borderId="19" xfId="0" applyFont="1" applyBorder="1" applyAlignment="1">
      <alignment horizontal="left" vertical="center" indent="1"/>
    </xf>
    <xf numFmtId="0" fontId="6" fillId="0" borderId="43" xfId="0" applyFont="1" applyBorder="1" applyAlignment="1">
      <alignment horizontal="left" vertical="center" indent="1"/>
    </xf>
    <xf numFmtId="0" fontId="6" fillId="0" borderId="31" xfId="0" applyFont="1" applyBorder="1" applyAlignment="1">
      <alignment horizontal="left" vertical="center" indent="1"/>
    </xf>
    <xf numFmtId="0" fontId="7" fillId="3" borderId="5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14" fillId="2" borderId="59" xfId="0" applyFont="1" applyFill="1" applyBorder="1" applyAlignment="1">
      <alignment horizontal="distributed" vertical="center" indent="19"/>
    </xf>
    <xf numFmtId="0" fontId="14" fillId="2" borderId="23" xfId="0" applyFont="1" applyFill="1" applyBorder="1" applyAlignment="1">
      <alignment horizontal="distributed" vertical="center" indent="19"/>
    </xf>
    <xf numFmtId="0" fontId="14" fillId="2" borderId="18" xfId="0" applyFont="1" applyFill="1" applyBorder="1" applyAlignment="1">
      <alignment horizontal="distributed" vertical="center" indent="19"/>
    </xf>
    <xf numFmtId="0" fontId="6" fillId="0" borderId="4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3"/>
  <sheetViews>
    <sheetView tabSelected="1" view="pageBreakPreview" zoomScale="90" zoomScaleNormal="90" zoomScaleSheetLayoutView="90" workbookViewId="0">
      <pane xSplit="3" ySplit="4" topLeftCell="D5" activePane="bottomRight" state="frozen"/>
      <selection pane="topRight" activeCell="D1" sqref="D1"/>
      <selection pane="bottomLeft" activeCell="A3" sqref="A3"/>
      <selection pane="bottomRight" activeCell="B15" sqref="B15:B23"/>
    </sheetView>
  </sheetViews>
  <sheetFormatPr defaultRowHeight="15.75"/>
  <cols>
    <col min="1" max="1" width="29.125" style="3" customWidth="1"/>
    <col min="2" max="2" width="11.375" style="3" bestFit="1" customWidth="1"/>
    <col min="3" max="3" width="11.125" style="3" customWidth="1"/>
    <col min="4" max="9" width="9.625" style="3" customWidth="1"/>
    <col min="10" max="10" width="7" style="3" customWidth="1"/>
    <col min="11" max="16384" width="9" style="3"/>
  </cols>
  <sheetData>
    <row r="1" spans="1:10" ht="16.5" customHeight="1">
      <c r="A1" s="361" t="s">
        <v>243</v>
      </c>
      <c r="B1" s="361"/>
      <c r="C1" s="361"/>
      <c r="D1" s="361"/>
      <c r="E1" s="361"/>
      <c r="F1" s="361"/>
      <c r="G1" s="361"/>
      <c r="H1" s="361"/>
      <c r="I1" s="361"/>
      <c r="J1" s="361"/>
    </row>
    <row r="2" spans="1:10" ht="18.95" customHeight="1">
      <c r="A2" s="328" t="s">
        <v>134</v>
      </c>
      <c r="B2" s="328"/>
      <c r="C2" s="328"/>
      <c r="D2" s="328"/>
      <c r="E2" s="328"/>
      <c r="F2" s="328"/>
      <c r="G2" s="328"/>
      <c r="H2" s="328"/>
      <c r="I2" s="328"/>
      <c r="J2" s="328"/>
    </row>
    <row r="3" spans="1:10" ht="15" customHeight="1">
      <c r="J3" s="4" t="s">
        <v>111</v>
      </c>
    </row>
    <row r="4" spans="1:10" ht="18.95" customHeight="1">
      <c r="A4" s="329" t="s">
        <v>109</v>
      </c>
      <c r="B4" s="330"/>
      <c r="C4" s="331"/>
      <c r="D4" s="15">
        <v>13</v>
      </c>
      <c r="E4" s="16">
        <v>20</v>
      </c>
      <c r="F4" s="16">
        <v>25</v>
      </c>
      <c r="G4" s="16">
        <v>32</v>
      </c>
      <c r="H4" s="16">
        <v>40</v>
      </c>
      <c r="I4" s="16">
        <v>50</v>
      </c>
      <c r="J4" s="17" t="s">
        <v>10</v>
      </c>
    </row>
    <row r="5" spans="1:10" ht="18.95" customHeight="1">
      <c r="A5" s="332" t="s">
        <v>110</v>
      </c>
      <c r="B5" s="345" t="s">
        <v>200</v>
      </c>
      <c r="C5" s="346"/>
      <c r="D5" s="18">
        <f>'고시단가(PE)'!I4+D6</f>
        <v>56700</v>
      </c>
      <c r="E5" s="19">
        <f>'고시단가(PE)'!H5+E6</f>
        <v>72500</v>
      </c>
      <c r="F5" s="19">
        <v>95000</v>
      </c>
      <c r="G5" s="19">
        <v>134300</v>
      </c>
      <c r="H5" s="19">
        <v>186000</v>
      </c>
      <c r="I5" s="19">
        <v>246200</v>
      </c>
      <c r="J5" s="20"/>
    </row>
    <row r="6" spans="1:10" ht="18.600000000000001" hidden="1" customHeight="1">
      <c r="A6" s="333"/>
      <c r="B6" s="347" t="s">
        <v>198</v>
      </c>
      <c r="C6" s="348"/>
      <c r="D6" s="21">
        <f>'고시단가(PE)'!H10</f>
        <v>9200</v>
      </c>
      <c r="E6" s="22">
        <f>'고시단가(PE)'!H11</f>
        <v>12500</v>
      </c>
      <c r="F6" s="22">
        <f>'고시단가(PE)'!H12</f>
        <v>19500</v>
      </c>
      <c r="G6" s="22">
        <f>'고시단가(PE)'!H13</f>
        <v>27500</v>
      </c>
      <c r="H6" s="22">
        <f>'고시단가(PE)'!H14</f>
        <v>37500</v>
      </c>
      <c r="I6" s="22">
        <f>'고시단가(PE)'!H15</f>
        <v>49000</v>
      </c>
      <c r="J6" s="23"/>
    </row>
    <row r="7" spans="1:10" ht="18.95" customHeight="1">
      <c r="A7" s="332" t="s">
        <v>112</v>
      </c>
      <c r="B7" s="335" t="s">
        <v>242</v>
      </c>
      <c r="C7" s="336"/>
      <c r="D7" s="18">
        <v>130000</v>
      </c>
      <c r="E7" s="19">
        <v>220000</v>
      </c>
      <c r="F7" s="19">
        <v>440000</v>
      </c>
      <c r="G7" s="337" t="s">
        <v>118</v>
      </c>
      <c r="H7" s="338"/>
      <c r="I7" s="339"/>
      <c r="J7" s="326" t="s">
        <v>245</v>
      </c>
    </row>
    <row r="8" spans="1:10" ht="18.95" customHeight="1">
      <c r="A8" s="334"/>
      <c r="B8" s="343" t="s">
        <v>115</v>
      </c>
      <c r="C8" s="344"/>
      <c r="D8" s="24">
        <v>200000</v>
      </c>
      <c r="E8" s="25">
        <v>520000</v>
      </c>
      <c r="F8" s="25">
        <v>920000</v>
      </c>
      <c r="G8" s="340"/>
      <c r="H8" s="341"/>
      <c r="I8" s="342"/>
      <c r="J8" s="327"/>
    </row>
    <row r="9" spans="1:10" ht="18.95" customHeight="1">
      <c r="A9" s="109" t="s">
        <v>158</v>
      </c>
      <c r="B9" s="367" t="s">
        <v>151</v>
      </c>
      <c r="C9" s="368"/>
      <c r="D9" s="26">
        <v>6000</v>
      </c>
      <c r="E9" s="27">
        <v>6000</v>
      </c>
      <c r="F9" s="27">
        <v>6000</v>
      </c>
      <c r="G9" s="27">
        <v>6000</v>
      </c>
      <c r="H9" s="27">
        <v>12000</v>
      </c>
      <c r="I9" s="27">
        <v>12000</v>
      </c>
      <c r="J9" s="110" t="s">
        <v>246</v>
      </c>
    </row>
    <row r="10" spans="1:10" ht="18.600000000000001" customHeight="1">
      <c r="A10" s="369" t="s">
        <v>113</v>
      </c>
      <c r="B10" s="371" t="s">
        <v>82</v>
      </c>
      <c r="C10" s="100">
        <v>20</v>
      </c>
      <c r="D10" s="28">
        <f>'고시단가(PE)'!H70</f>
        <v>65300</v>
      </c>
      <c r="E10" s="29">
        <f>'고시단가(PE)'!H71</f>
        <v>67000</v>
      </c>
      <c r="F10" s="29"/>
      <c r="G10" s="29"/>
      <c r="H10" s="29"/>
      <c r="I10" s="29"/>
      <c r="J10" s="30"/>
    </row>
    <row r="11" spans="1:10" ht="18.600000000000001" customHeight="1">
      <c r="A11" s="369"/>
      <c r="B11" s="372"/>
      <c r="C11" s="102">
        <v>25</v>
      </c>
      <c r="D11" s="31">
        <f>'고시단가(PE)'!H72</f>
        <v>70700</v>
      </c>
      <c r="E11" s="32">
        <f>'고시단가(PE)'!H73</f>
        <v>72400</v>
      </c>
      <c r="F11" s="32">
        <f>'고시단가(PE)'!H74</f>
        <v>73200</v>
      </c>
      <c r="G11" s="32"/>
      <c r="H11" s="32"/>
      <c r="I11" s="32"/>
      <c r="J11" s="33"/>
    </row>
    <row r="12" spans="1:10" ht="18.600000000000001" customHeight="1">
      <c r="A12" s="369"/>
      <c r="B12" s="372"/>
      <c r="C12" s="102">
        <v>32</v>
      </c>
      <c r="D12" s="31">
        <f>'고시단가(PE)'!H75</f>
        <v>79800</v>
      </c>
      <c r="E12" s="32">
        <f>'고시단가(PE)'!H76</f>
        <v>81500</v>
      </c>
      <c r="F12" s="32">
        <f>'고시단가(PE)'!H77</f>
        <v>83300</v>
      </c>
      <c r="G12" s="32">
        <f>'고시단가(PE)'!H78</f>
        <v>83700</v>
      </c>
      <c r="H12" s="32"/>
      <c r="I12" s="32"/>
      <c r="J12" s="33"/>
    </row>
    <row r="13" spans="1:10" ht="18.600000000000001" customHeight="1">
      <c r="A13" s="369"/>
      <c r="B13" s="372"/>
      <c r="C13" s="102">
        <v>40</v>
      </c>
      <c r="D13" s="31">
        <f>'고시단가(PE)'!H79</f>
        <v>82100</v>
      </c>
      <c r="E13" s="32">
        <f>'고시단가(PE)'!H80</f>
        <v>83700</v>
      </c>
      <c r="F13" s="32">
        <f>'고시단가(PE)'!H81</f>
        <v>85600</v>
      </c>
      <c r="G13" s="32">
        <f>'고시단가(PE)'!H82</f>
        <v>88000</v>
      </c>
      <c r="H13" s="32">
        <f>'고시단가(PE)'!H83</f>
        <v>85800</v>
      </c>
      <c r="I13" s="32"/>
      <c r="J13" s="33"/>
    </row>
    <row r="14" spans="1:10" ht="18.600000000000001" customHeight="1">
      <c r="A14" s="370"/>
      <c r="B14" s="373"/>
      <c r="C14" s="104">
        <v>50</v>
      </c>
      <c r="D14" s="34">
        <f>'고시단가(PE)'!H84</f>
        <v>90900</v>
      </c>
      <c r="E14" s="35">
        <f>'고시단가(PE)'!H85</f>
        <v>92600</v>
      </c>
      <c r="F14" s="35">
        <f>'고시단가(PE)'!H86</f>
        <v>94300</v>
      </c>
      <c r="G14" s="35">
        <f>'고시단가(PE)'!H87</f>
        <v>96600</v>
      </c>
      <c r="H14" s="35">
        <f>'고시단가(PE)'!H88</f>
        <v>96600</v>
      </c>
      <c r="I14" s="35">
        <f>'고시단가(PE)'!H89</f>
        <v>97000</v>
      </c>
      <c r="J14" s="36"/>
    </row>
    <row r="15" spans="1:10" ht="18.600000000000001" customHeight="1">
      <c r="A15" s="374" t="s">
        <v>114</v>
      </c>
      <c r="B15" s="377" t="s">
        <v>82</v>
      </c>
      <c r="C15" s="105">
        <v>80</v>
      </c>
      <c r="D15" s="37">
        <f>'고시단가(PE)'!H17</f>
        <v>191400</v>
      </c>
      <c r="E15" s="38">
        <f>'고시단가(PE)'!H18</f>
        <v>207700</v>
      </c>
      <c r="F15" s="38">
        <f>'고시단가(PE)'!H19</f>
        <v>255600</v>
      </c>
      <c r="G15" s="38">
        <f>'고시단가(PE)'!H20</f>
        <v>277700</v>
      </c>
      <c r="H15" s="38">
        <f>'고시단가(PE)'!H21</f>
        <v>363400</v>
      </c>
      <c r="I15" s="38">
        <v>472000</v>
      </c>
      <c r="J15" s="39"/>
    </row>
    <row r="16" spans="1:10" ht="18.600000000000001" customHeight="1">
      <c r="A16" s="375"/>
      <c r="B16" s="378"/>
      <c r="C16" s="106">
        <v>100</v>
      </c>
      <c r="D16" s="40">
        <f>'고시단가(PE)'!H22</f>
        <v>200100</v>
      </c>
      <c r="E16" s="41">
        <f>'고시단가(PE)'!H23</f>
        <v>216200</v>
      </c>
      <c r="F16" s="41">
        <f>'고시단가(PE)'!H24</f>
        <v>265600</v>
      </c>
      <c r="G16" s="41">
        <f>'고시단가(PE)'!H25</f>
        <v>286900</v>
      </c>
      <c r="H16" s="41">
        <f>'고시단가(PE)'!H26</f>
        <v>382700</v>
      </c>
      <c r="I16" s="41">
        <f>'고시단가(PE)'!H27</f>
        <v>435300</v>
      </c>
      <c r="J16" s="42"/>
    </row>
    <row r="17" spans="1:10" ht="18.600000000000001" customHeight="1">
      <c r="A17" s="375"/>
      <c r="B17" s="378"/>
      <c r="C17" s="106">
        <v>150</v>
      </c>
      <c r="D17" s="40">
        <f>'고시단가(PE)'!H28</f>
        <v>209800</v>
      </c>
      <c r="E17" s="41">
        <f>'고시단가(PE)'!H29</f>
        <v>226000</v>
      </c>
      <c r="F17" s="41">
        <f>'고시단가(PE)'!H30</f>
        <v>273700</v>
      </c>
      <c r="G17" s="41">
        <f>'고시단가(PE)'!H31</f>
        <v>295800</v>
      </c>
      <c r="H17" s="41">
        <f>'고시단가(PE)'!H32</f>
        <v>399300</v>
      </c>
      <c r="I17" s="41">
        <f>'고시단가(PE)'!H33</f>
        <v>452200</v>
      </c>
      <c r="J17" s="42"/>
    </row>
    <row r="18" spans="1:10" ht="18.600000000000001" customHeight="1">
      <c r="A18" s="375"/>
      <c r="B18" s="378"/>
      <c r="C18" s="106">
        <v>200</v>
      </c>
      <c r="D18" s="40">
        <f>'고시단가(PE)'!H34</f>
        <v>237800</v>
      </c>
      <c r="E18" s="41">
        <f>'고시단가(PE)'!H35</f>
        <v>253700</v>
      </c>
      <c r="F18" s="41">
        <f>'고시단가(PE)'!H36</f>
        <v>306400</v>
      </c>
      <c r="G18" s="41">
        <f>'고시단가(PE)'!H37</f>
        <v>330700</v>
      </c>
      <c r="H18" s="41">
        <f>'고시단가(PE)'!H38</f>
        <v>434200</v>
      </c>
      <c r="I18" s="41">
        <f>'고시단가(PE)'!H39</f>
        <v>488500</v>
      </c>
      <c r="J18" s="42"/>
    </row>
    <row r="19" spans="1:10" ht="18.600000000000001" customHeight="1">
      <c r="A19" s="375"/>
      <c r="B19" s="378"/>
      <c r="C19" s="106">
        <v>250</v>
      </c>
      <c r="D19" s="40">
        <f>'고시단가(PE)'!H40</f>
        <v>254800</v>
      </c>
      <c r="E19" s="41">
        <f>'고시단가(PE)'!H41</f>
        <v>274000</v>
      </c>
      <c r="F19" s="41">
        <f>'고시단가(PE)'!H42</f>
        <v>328400</v>
      </c>
      <c r="G19" s="41">
        <f>'고시단가(PE)'!H43</f>
        <v>356000</v>
      </c>
      <c r="H19" s="41">
        <f>'고시단가(PE)'!H44</f>
        <v>466000</v>
      </c>
      <c r="I19" s="41">
        <f>'고시단가(PE)'!H45</f>
        <v>519800</v>
      </c>
      <c r="J19" s="42"/>
    </row>
    <row r="20" spans="1:10" ht="18.600000000000001" customHeight="1">
      <c r="A20" s="375"/>
      <c r="B20" s="378"/>
      <c r="C20" s="106">
        <v>300</v>
      </c>
      <c r="D20" s="40">
        <f>'고시단가(PE)'!H46</f>
        <v>268600</v>
      </c>
      <c r="E20" s="41">
        <f>'고시단가(PE)'!H47</f>
        <v>286100</v>
      </c>
      <c r="F20" s="41">
        <f>'고시단가(PE)'!H48</f>
        <v>346400</v>
      </c>
      <c r="G20" s="41">
        <f>'고시단가(PE)'!H49</f>
        <v>369400</v>
      </c>
      <c r="H20" s="41">
        <f>'고시단가(PE)'!H50</f>
        <v>490400</v>
      </c>
      <c r="I20" s="41">
        <f>'고시단가(PE)'!H51</f>
        <v>534500</v>
      </c>
      <c r="J20" s="42"/>
    </row>
    <row r="21" spans="1:10" ht="18.600000000000001" customHeight="1">
      <c r="A21" s="375"/>
      <c r="B21" s="378"/>
      <c r="C21" s="106">
        <v>350</v>
      </c>
      <c r="D21" s="40">
        <f>'고시단가(PE)'!H52</f>
        <v>272800</v>
      </c>
      <c r="E21" s="41">
        <f>'고시단가(PE)'!H53</f>
        <v>290300</v>
      </c>
      <c r="F21" s="41">
        <f>'고시단가(PE)'!H54</f>
        <v>348200</v>
      </c>
      <c r="G21" s="41">
        <f>'고시단가(PE)'!H55</f>
        <v>372600</v>
      </c>
      <c r="H21" s="41">
        <f>'고시단가(PE)'!H56</f>
        <v>470100</v>
      </c>
      <c r="I21" s="41">
        <f>'고시단가(PE)'!H57</f>
        <v>526700</v>
      </c>
      <c r="J21" s="42"/>
    </row>
    <row r="22" spans="1:10" ht="18.600000000000001" customHeight="1">
      <c r="A22" s="375"/>
      <c r="B22" s="378"/>
      <c r="C22" s="106">
        <v>400</v>
      </c>
      <c r="D22" s="40">
        <f>'고시단가(PE)'!H58</f>
        <v>357100</v>
      </c>
      <c r="E22" s="41">
        <f>'고시단가(PE)'!H59</f>
        <v>369400</v>
      </c>
      <c r="F22" s="41">
        <f>'고시단가(PE)'!H60</f>
        <v>424600</v>
      </c>
      <c r="G22" s="41">
        <f>'고시단가(PE)'!H61</f>
        <v>445300</v>
      </c>
      <c r="H22" s="41">
        <f>'고시단가(PE)'!H62</f>
        <v>511500</v>
      </c>
      <c r="I22" s="41">
        <f>'고시단가(PE)'!H63</f>
        <v>551100</v>
      </c>
      <c r="J22" s="42"/>
    </row>
    <row r="23" spans="1:10" ht="18.600000000000001" customHeight="1">
      <c r="A23" s="376"/>
      <c r="B23" s="379"/>
      <c r="C23" s="107">
        <v>450</v>
      </c>
      <c r="D23" s="43">
        <f>'고시단가(PE)'!H64</f>
        <v>373100</v>
      </c>
      <c r="E23" s="44">
        <f>'고시단가(PE)'!H65</f>
        <v>384600</v>
      </c>
      <c r="F23" s="44">
        <f>'고시단가(PE)'!H66</f>
        <v>439800</v>
      </c>
      <c r="G23" s="44">
        <f>'고시단가(PE)'!H67</f>
        <v>460500</v>
      </c>
      <c r="H23" s="44">
        <f>'고시단가(PE)'!H68</f>
        <v>526700</v>
      </c>
      <c r="I23" s="44">
        <f>'고시단가(PE)'!H69</f>
        <v>566300</v>
      </c>
      <c r="J23" s="45"/>
    </row>
    <row r="24" spans="1:10" ht="18.600000000000001" customHeight="1">
      <c r="A24" s="380" t="s">
        <v>164</v>
      </c>
      <c r="B24" s="96" t="s">
        <v>100</v>
      </c>
      <c r="C24" s="82" t="s">
        <v>82</v>
      </c>
      <c r="D24" s="46">
        <f>'고시단가(PE)'!H134</f>
        <v>25700</v>
      </c>
      <c r="E24" s="47">
        <v>25800</v>
      </c>
      <c r="F24" s="47">
        <f>'고시단가(PE)'!H136</f>
        <v>27000</v>
      </c>
      <c r="G24" s="47">
        <f>'고시단가(PE)'!H137</f>
        <v>28100</v>
      </c>
      <c r="H24" s="47">
        <f>'고시단가(PE)'!H138</f>
        <v>30400</v>
      </c>
      <c r="I24" s="47">
        <f>'고시단가(PE)'!H139</f>
        <v>33100</v>
      </c>
      <c r="J24" s="48"/>
    </row>
    <row r="25" spans="1:10" ht="18.600000000000001" customHeight="1">
      <c r="A25" s="381"/>
      <c r="B25" s="97" t="s">
        <v>103</v>
      </c>
      <c r="C25" s="101" t="s">
        <v>170</v>
      </c>
      <c r="D25" s="49">
        <f>'고시단가(PE)'!H140</f>
        <v>25700</v>
      </c>
      <c r="E25" s="50">
        <v>25800</v>
      </c>
      <c r="F25" s="50">
        <f>'고시단가(PE)'!H142</f>
        <v>27000</v>
      </c>
      <c r="G25" s="50">
        <f>'고시단가(PE)'!H143</f>
        <v>28100</v>
      </c>
      <c r="H25" s="50">
        <f>'고시단가(PE)'!H144</f>
        <v>30400</v>
      </c>
      <c r="I25" s="50">
        <f>'고시단가(PE)'!H145</f>
        <v>33100</v>
      </c>
      <c r="J25" s="51"/>
    </row>
    <row r="26" spans="1:10" ht="18.600000000000001" customHeight="1">
      <c r="A26" s="382"/>
      <c r="B26" s="98" t="s">
        <v>104</v>
      </c>
      <c r="C26" s="101" t="s">
        <v>170</v>
      </c>
      <c r="D26" s="52">
        <v>21300</v>
      </c>
      <c r="E26" s="53">
        <v>21600</v>
      </c>
      <c r="F26" s="53">
        <v>22700</v>
      </c>
      <c r="G26" s="53">
        <v>23900</v>
      </c>
      <c r="H26" s="53">
        <v>26100</v>
      </c>
      <c r="I26" s="53">
        <v>29000</v>
      </c>
      <c r="J26" s="54"/>
    </row>
    <row r="27" spans="1:10" ht="18.600000000000001" customHeight="1">
      <c r="A27" s="383"/>
      <c r="B27" s="99" t="s">
        <v>119</v>
      </c>
      <c r="C27" s="103" t="s">
        <v>170</v>
      </c>
      <c r="D27" s="55">
        <v>19900</v>
      </c>
      <c r="E27" s="56">
        <v>20200</v>
      </c>
      <c r="F27" s="56">
        <v>21300</v>
      </c>
      <c r="G27" s="56">
        <v>22500</v>
      </c>
      <c r="H27" s="56">
        <v>24700</v>
      </c>
      <c r="I27" s="56">
        <v>27500</v>
      </c>
      <c r="J27" s="57"/>
    </row>
    <row r="28" spans="1:10" ht="18.600000000000001" customHeight="1">
      <c r="A28" s="108" t="s">
        <v>141</v>
      </c>
      <c r="B28" s="256" t="s">
        <v>163</v>
      </c>
      <c r="C28" s="81" t="s">
        <v>170</v>
      </c>
      <c r="D28" s="58">
        <f>'고시단가(PE)'!H164</f>
        <v>23900</v>
      </c>
      <c r="E28" s="59">
        <f>'고시단가(PE)'!H165</f>
        <v>26500</v>
      </c>
      <c r="F28" s="59">
        <f>'고시단가(PE)'!H166</f>
        <v>37300</v>
      </c>
      <c r="G28" s="59">
        <f>'고시단가(PE)'!H167</f>
        <v>43200</v>
      </c>
      <c r="H28" s="59">
        <f>'고시단가(PE)'!H168</f>
        <v>46900</v>
      </c>
      <c r="I28" s="59">
        <f>'고시단가(PE)'!H169</f>
        <v>57500</v>
      </c>
      <c r="J28" s="60"/>
    </row>
    <row r="29" spans="1:10" ht="18.600000000000001" customHeight="1">
      <c r="A29" s="324" t="s">
        <v>142</v>
      </c>
      <c r="B29" s="325"/>
      <c r="C29" s="81" t="s">
        <v>170</v>
      </c>
      <c r="D29" s="58">
        <f>'고시단가(PE)'!H170</f>
        <v>1200</v>
      </c>
      <c r="E29" s="59">
        <f>D29</f>
        <v>1200</v>
      </c>
      <c r="F29" s="59">
        <f>E29</f>
        <v>1200</v>
      </c>
      <c r="G29" s="59">
        <f>F29</f>
        <v>1200</v>
      </c>
      <c r="H29" s="59">
        <f>G29</f>
        <v>1200</v>
      </c>
      <c r="I29" s="59">
        <f>'고시단가(PE)'!H171</f>
        <v>1600</v>
      </c>
      <c r="J29" s="60"/>
    </row>
    <row r="30" spans="1:10" ht="18.600000000000001" customHeight="1">
      <c r="A30" s="384" t="s">
        <v>238</v>
      </c>
      <c r="B30" s="385"/>
      <c r="C30" s="111" t="s">
        <v>226</v>
      </c>
      <c r="D30" s="67">
        <f>'고시단가(PE)'!H103</f>
        <v>364800</v>
      </c>
      <c r="E30" s="68">
        <f>'고시단가(PE)'!H104</f>
        <v>416300</v>
      </c>
      <c r="F30" s="68">
        <f>'고시단가(PE)'!H105</f>
        <v>523000</v>
      </c>
      <c r="G30" s="69">
        <f>'고시단가(PE)'!H106</f>
        <v>627900</v>
      </c>
      <c r="H30" s="69">
        <f>'고시단가(PE)'!H107</f>
        <v>885500</v>
      </c>
      <c r="I30" s="69">
        <f>'고시단가(PE)'!H108</f>
        <v>976600</v>
      </c>
      <c r="J30" s="70"/>
    </row>
    <row r="31" spans="1:10" ht="18.600000000000001" customHeight="1">
      <c r="A31" s="353" t="s">
        <v>239</v>
      </c>
      <c r="B31" s="354"/>
      <c r="C31" s="83" t="s">
        <v>226</v>
      </c>
      <c r="D31" s="71">
        <f>'고시단가(PE)'!H109</f>
        <v>348200</v>
      </c>
      <c r="E31" s="72">
        <f>'고시단가(PE)'!H110</f>
        <v>392800</v>
      </c>
      <c r="F31" s="72">
        <f>'고시단가(PE)'!H111</f>
        <v>488500</v>
      </c>
      <c r="G31" s="72">
        <f>'고시단가(PE)'!H112</f>
        <v>587400</v>
      </c>
      <c r="H31" s="72">
        <f>'고시단가(PE)'!H113</f>
        <v>831700</v>
      </c>
      <c r="I31" s="72">
        <f>'고시단가(PE)'!H114</f>
        <v>911300</v>
      </c>
      <c r="J31" s="73"/>
    </row>
    <row r="32" spans="1:10" ht="18.600000000000001" customHeight="1">
      <c r="A32" s="359" t="s">
        <v>240</v>
      </c>
      <c r="B32" s="360"/>
      <c r="C32" s="191" t="s">
        <v>226</v>
      </c>
      <c r="D32" s="192">
        <f>'고시단가(PE)'!H115</f>
        <v>98900</v>
      </c>
      <c r="E32" s="193">
        <f>'고시단가(PE)'!H116</f>
        <v>118700</v>
      </c>
      <c r="F32" s="193">
        <f>E32</f>
        <v>118700</v>
      </c>
      <c r="G32" s="193">
        <f>F32</f>
        <v>118700</v>
      </c>
      <c r="H32" s="193">
        <f>'고시단가(PE)'!H119</f>
        <v>148100</v>
      </c>
      <c r="I32" s="193">
        <f>H32</f>
        <v>148100</v>
      </c>
      <c r="J32" s="194"/>
    </row>
    <row r="33" spans="1:10" ht="18.600000000000001" customHeight="1">
      <c r="A33" s="324" t="s">
        <v>147</v>
      </c>
      <c r="B33" s="358"/>
      <c r="C33" s="81" t="s">
        <v>226</v>
      </c>
      <c r="D33" s="61">
        <f>'고시단가(PE)'!H91</f>
        <v>55700</v>
      </c>
      <c r="E33" s="62">
        <f>'고시단가(PE)'!H92</f>
        <v>66700</v>
      </c>
      <c r="F33" s="62">
        <f>'고시단가(PE)'!H93</f>
        <v>66700</v>
      </c>
      <c r="G33" s="62">
        <f>'고시단가(PE)'!H94</f>
        <v>66700</v>
      </c>
      <c r="H33" s="62">
        <f>'고시단가(PE)'!H95</f>
        <v>84600</v>
      </c>
      <c r="I33" s="62">
        <f>'고시단가(PE)'!H96</f>
        <v>84600</v>
      </c>
      <c r="J33" s="63"/>
    </row>
    <row r="34" spans="1:10" ht="18.600000000000001" customHeight="1">
      <c r="A34" s="324" t="s">
        <v>148</v>
      </c>
      <c r="B34" s="358"/>
      <c r="C34" s="81" t="s">
        <v>226</v>
      </c>
      <c r="D34" s="61">
        <f>'고시단가(PE)'!H97</f>
        <v>74100</v>
      </c>
      <c r="E34" s="62">
        <f>'고시단가(PE)'!H98</f>
        <v>84600</v>
      </c>
      <c r="F34" s="62">
        <f>'고시단가(PE)'!H99</f>
        <v>84600</v>
      </c>
      <c r="G34" s="62">
        <f>'고시단가(PE)'!H100</f>
        <v>84600</v>
      </c>
      <c r="H34" s="62">
        <f>'고시단가(PE)'!H101</f>
        <v>98900</v>
      </c>
      <c r="I34" s="62">
        <f>'고시단가(PE)'!H102</f>
        <v>98900</v>
      </c>
      <c r="J34" s="63"/>
    </row>
    <row r="35" spans="1:10" ht="18.600000000000001" customHeight="1">
      <c r="A35" s="179" t="s">
        <v>159</v>
      </c>
      <c r="B35" s="180" t="s">
        <v>163</v>
      </c>
      <c r="C35" s="96" t="s">
        <v>82</v>
      </c>
      <c r="D35" s="74">
        <f>'고시단가(PE)'!H121</f>
        <v>261300</v>
      </c>
      <c r="E35" s="75">
        <f>'고시단가(PE)'!H122</f>
        <v>286600</v>
      </c>
      <c r="F35" s="75">
        <f>'고시단가(PE)'!H123</f>
        <v>304100</v>
      </c>
      <c r="G35" s="75">
        <f>'고시단가(PE)'!H124</f>
        <v>354200</v>
      </c>
      <c r="H35" s="75">
        <f>'고시단가(PE)'!H125</f>
        <v>396500</v>
      </c>
      <c r="I35" s="75">
        <f>'고시단가(PE)'!H126</f>
        <v>423200</v>
      </c>
      <c r="J35" s="76"/>
    </row>
    <row r="36" spans="1:10" ht="18.600000000000001" customHeight="1">
      <c r="A36" s="181" t="s">
        <v>159</v>
      </c>
      <c r="B36" s="182" t="s">
        <v>209</v>
      </c>
      <c r="C36" s="183" t="s">
        <v>82</v>
      </c>
      <c r="D36" s="34"/>
      <c r="E36" s="35"/>
      <c r="F36" s="35"/>
      <c r="G36" s="35"/>
      <c r="H36" s="35"/>
      <c r="I36" s="35">
        <v>724000</v>
      </c>
      <c r="J36" s="57"/>
    </row>
    <row r="37" spans="1:10" ht="18.95" customHeight="1">
      <c r="A37" s="355" t="s">
        <v>194</v>
      </c>
      <c r="B37" s="356"/>
      <c r="C37" s="356"/>
      <c r="D37" s="356"/>
      <c r="E37" s="356"/>
      <c r="F37" s="356"/>
      <c r="G37" s="356"/>
      <c r="H37" s="356"/>
      <c r="I37" s="356"/>
      <c r="J37" s="357"/>
    </row>
    <row r="38" spans="1:10" ht="18.600000000000001" customHeight="1">
      <c r="A38" s="91" t="s">
        <v>177</v>
      </c>
      <c r="B38" s="87"/>
      <c r="C38" s="92" t="str">
        <f>C35</f>
        <v>PE관</v>
      </c>
      <c r="D38" s="77">
        <f>'고시단가(PE)'!H128</f>
        <v>3391100</v>
      </c>
      <c r="E38" s="77"/>
      <c r="F38" s="77"/>
      <c r="G38" s="77"/>
      <c r="H38" s="77"/>
      <c r="I38" s="77"/>
      <c r="J38" s="184"/>
    </row>
    <row r="39" spans="1:10" ht="18.600000000000001" customHeight="1">
      <c r="A39" s="91" t="s">
        <v>178</v>
      </c>
      <c r="B39" s="87"/>
      <c r="C39" s="92" t="str">
        <f>C38</f>
        <v>PE관</v>
      </c>
      <c r="D39" s="77">
        <f>'고시단가(PE)'!H129</f>
        <v>2999200</v>
      </c>
      <c r="E39" s="77"/>
      <c r="F39" s="77"/>
      <c r="G39" s="77"/>
      <c r="H39" s="77"/>
      <c r="I39" s="77"/>
      <c r="J39" s="184"/>
    </row>
    <row r="40" spans="1:10" ht="18.600000000000001" customHeight="1">
      <c r="A40" s="91" t="s">
        <v>179</v>
      </c>
      <c r="B40" s="87"/>
      <c r="C40" s="92" t="str">
        <f>C39</f>
        <v>PE관</v>
      </c>
      <c r="D40" s="77">
        <f>'고시단가(PE)'!H130</f>
        <v>3841900</v>
      </c>
      <c r="E40" s="77"/>
      <c r="F40" s="77"/>
      <c r="G40" s="77"/>
      <c r="H40" s="77"/>
      <c r="I40" s="77"/>
      <c r="J40" s="184"/>
    </row>
    <row r="41" spans="1:10" ht="18.600000000000001" customHeight="1">
      <c r="A41" s="93" t="s">
        <v>180</v>
      </c>
      <c r="B41" s="88"/>
      <c r="C41" s="94" t="str">
        <f>C40</f>
        <v>PE관</v>
      </c>
      <c r="D41" s="66">
        <f>'고시단가(PE)'!H131</f>
        <v>2028600</v>
      </c>
      <c r="E41" s="66"/>
      <c r="F41" s="66"/>
      <c r="G41" s="66"/>
      <c r="H41" s="66"/>
      <c r="I41" s="66"/>
      <c r="J41" s="185"/>
    </row>
    <row r="42" spans="1:10" ht="18.600000000000001" customHeight="1">
      <c r="A42" s="95" t="s">
        <v>193</v>
      </c>
      <c r="B42" s="90"/>
      <c r="C42" s="81" t="s">
        <v>189</v>
      </c>
      <c r="D42" s="66">
        <f>'고시단가(PE)'!H132</f>
        <v>471000</v>
      </c>
      <c r="E42" s="66"/>
      <c r="F42" s="66"/>
      <c r="G42" s="66"/>
      <c r="H42" s="66"/>
      <c r="I42" s="66"/>
      <c r="J42" s="60"/>
    </row>
    <row r="43" spans="1:10" ht="18.95" customHeight="1">
      <c r="A43" s="355" t="s">
        <v>117</v>
      </c>
      <c r="B43" s="356"/>
      <c r="C43" s="356"/>
      <c r="D43" s="356"/>
      <c r="E43" s="356"/>
      <c r="F43" s="356"/>
      <c r="G43" s="356"/>
      <c r="H43" s="356"/>
      <c r="I43" s="356"/>
      <c r="J43" s="357"/>
    </row>
    <row r="44" spans="1:10" ht="18.600000000000001" customHeight="1">
      <c r="A44" s="349" t="s">
        <v>227</v>
      </c>
      <c r="B44" s="350"/>
      <c r="C44" s="83" t="s">
        <v>116</v>
      </c>
      <c r="D44" s="65">
        <f>'고시단가(PE)'!H173</f>
        <v>6500</v>
      </c>
      <c r="E44" s="65"/>
      <c r="F44" s="65"/>
      <c r="G44" s="65"/>
      <c r="H44" s="65"/>
      <c r="I44" s="84"/>
      <c r="J44" s="85"/>
    </row>
    <row r="45" spans="1:10" ht="18.600000000000001" customHeight="1">
      <c r="A45" s="349" t="s">
        <v>161</v>
      </c>
      <c r="B45" s="350"/>
      <c r="C45" s="83" t="s">
        <v>171</v>
      </c>
      <c r="D45" s="65">
        <f>'고시단가(PE)'!H174</f>
        <v>43200</v>
      </c>
      <c r="E45" s="65"/>
      <c r="F45" s="65"/>
      <c r="G45" s="65"/>
      <c r="H45" s="65"/>
      <c r="I45" s="84"/>
      <c r="J45" s="85"/>
    </row>
    <row r="46" spans="1:10" ht="18.600000000000001" customHeight="1">
      <c r="A46" s="349" t="s">
        <v>228</v>
      </c>
      <c r="B46" s="350"/>
      <c r="C46" s="83" t="s">
        <v>171</v>
      </c>
      <c r="D46" s="65">
        <f>'고시단가(PE)'!H175</f>
        <v>50600</v>
      </c>
      <c r="E46" s="65"/>
      <c r="F46" s="65"/>
      <c r="G46" s="65"/>
      <c r="H46" s="65"/>
      <c r="I46" s="84"/>
      <c r="J46" s="85"/>
    </row>
    <row r="47" spans="1:10" ht="18.600000000000001" customHeight="1">
      <c r="A47" s="349" t="s">
        <v>162</v>
      </c>
      <c r="B47" s="350"/>
      <c r="C47" s="83" t="s">
        <v>171</v>
      </c>
      <c r="D47" s="65">
        <f>'고시단가(PE)'!H176</f>
        <v>27600</v>
      </c>
      <c r="E47" s="65"/>
      <c r="F47" s="65"/>
      <c r="G47" s="65"/>
      <c r="H47" s="65"/>
      <c r="I47" s="84"/>
      <c r="J47" s="85"/>
    </row>
    <row r="48" spans="1:10" ht="18.600000000000001" customHeight="1">
      <c r="A48" s="351" t="s">
        <v>229</v>
      </c>
      <c r="B48" s="352"/>
      <c r="C48" s="81" t="s">
        <v>171</v>
      </c>
      <c r="D48" s="64">
        <f>'고시단가(PE)'!H177</f>
        <v>18900</v>
      </c>
      <c r="E48" s="64"/>
      <c r="F48" s="64"/>
      <c r="G48" s="64"/>
      <c r="H48" s="64"/>
      <c r="I48" s="61"/>
      <c r="J48" s="63"/>
    </row>
    <row r="49" spans="1:10" ht="18.600000000000001" customHeight="1">
      <c r="A49" s="351" t="s">
        <v>230</v>
      </c>
      <c r="B49" s="352"/>
      <c r="C49" s="186" t="s">
        <v>171</v>
      </c>
      <c r="D49" s="187">
        <v>120500</v>
      </c>
      <c r="E49" s="187"/>
      <c r="F49" s="187"/>
      <c r="G49" s="187"/>
      <c r="H49" s="187"/>
      <c r="I49" s="188"/>
      <c r="J49" s="189"/>
    </row>
    <row r="50" spans="1:10" ht="18.600000000000001" customHeight="1">
      <c r="A50" s="351" t="s">
        <v>231</v>
      </c>
      <c r="B50" s="352"/>
      <c r="C50" s="186" t="s">
        <v>171</v>
      </c>
      <c r="D50" s="187">
        <v>129700</v>
      </c>
      <c r="E50" s="187"/>
      <c r="F50" s="187"/>
      <c r="G50" s="187"/>
      <c r="H50" s="187"/>
      <c r="I50" s="188"/>
      <c r="J50" s="189"/>
    </row>
    <row r="51" spans="1:10" ht="18.600000000000001" customHeight="1">
      <c r="A51" s="351" t="s">
        <v>232</v>
      </c>
      <c r="B51" s="352"/>
      <c r="C51" s="81" t="s">
        <v>171</v>
      </c>
      <c r="D51" s="64">
        <v>127900</v>
      </c>
      <c r="E51" s="64"/>
      <c r="F51" s="64"/>
      <c r="G51" s="64"/>
      <c r="H51" s="64"/>
      <c r="I51" s="61"/>
      <c r="J51" s="63"/>
    </row>
    <row r="52" spans="1:10" ht="18.600000000000001" customHeight="1">
      <c r="A52" s="349" t="s">
        <v>233</v>
      </c>
      <c r="B52" s="350"/>
      <c r="C52" s="83" t="s">
        <v>171</v>
      </c>
      <c r="D52" s="65">
        <v>25800</v>
      </c>
      <c r="E52" s="65"/>
      <c r="F52" s="65"/>
      <c r="G52" s="65"/>
      <c r="H52" s="65"/>
      <c r="I52" s="84"/>
      <c r="J52" s="85"/>
    </row>
    <row r="53" spans="1:10" ht="18.600000000000001" customHeight="1">
      <c r="A53" s="349" t="s">
        <v>234</v>
      </c>
      <c r="B53" s="350"/>
      <c r="C53" s="83" t="s">
        <v>171</v>
      </c>
      <c r="D53" s="65">
        <v>163800</v>
      </c>
      <c r="E53" s="65"/>
      <c r="F53" s="65"/>
      <c r="G53" s="65"/>
      <c r="H53" s="65"/>
      <c r="I53" s="84"/>
      <c r="J53" s="85"/>
    </row>
    <row r="54" spans="1:10" ht="18.600000000000001" customHeight="1">
      <c r="A54" s="349" t="s">
        <v>235</v>
      </c>
      <c r="B54" s="350"/>
      <c r="C54" s="83" t="s">
        <v>171</v>
      </c>
      <c r="D54" s="65">
        <v>180800</v>
      </c>
      <c r="E54" s="65"/>
      <c r="F54" s="65"/>
      <c r="G54" s="65"/>
      <c r="H54" s="65"/>
      <c r="I54" s="84"/>
      <c r="J54" s="85"/>
    </row>
    <row r="55" spans="1:10" ht="18.600000000000001" customHeight="1">
      <c r="A55" s="349" t="s">
        <v>236</v>
      </c>
      <c r="B55" s="350"/>
      <c r="C55" s="83" t="s">
        <v>171</v>
      </c>
      <c r="D55" s="65">
        <v>155500</v>
      </c>
      <c r="E55" s="65"/>
      <c r="F55" s="65"/>
      <c r="G55" s="65"/>
      <c r="H55" s="65"/>
      <c r="I55" s="84"/>
      <c r="J55" s="190"/>
    </row>
    <row r="56" spans="1:10" ht="18.600000000000001" customHeight="1">
      <c r="A56" s="365" t="s">
        <v>237</v>
      </c>
      <c r="B56" s="366"/>
      <c r="C56" s="81" t="s">
        <v>171</v>
      </c>
      <c r="D56" s="64">
        <f>'고시단가(PE)'!H185</f>
        <v>27100</v>
      </c>
      <c r="E56" s="64"/>
      <c r="F56" s="64"/>
      <c r="G56" s="64"/>
      <c r="H56" s="64"/>
      <c r="I56" s="61"/>
      <c r="J56" s="86"/>
    </row>
    <row r="57" spans="1:10">
      <c r="A57" s="362" t="s">
        <v>244</v>
      </c>
      <c r="B57" s="362"/>
      <c r="C57" s="362"/>
      <c r="D57" s="362"/>
      <c r="E57" s="362"/>
      <c r="F57" s="362"/>
      <c r="G57" s="362"/>
      <c r="H57" s="362"/>
      <c r="I57" s="362"/>
      <c r="J57" s="362"/>
    </row>
    <row r="58" spans="1:10">
      <c r="A58" s="410" t="s">
        <v>169</v>
      </c>
      <c r="B58" s="410"/>
      <c r="C58" s="410"/>
      <c r="D58" s="410"/>
      <c r="E58" s="410"/>
      <c r="F58" s="410"/>
      <c r="G58" s="410"/>
      <c r="H58" s="410"/>
      <c r="I58" s="410"/>
      <c r="J58" s="410"/>
    </row>
    <row r="59" spans="1:10">
      <c r="A59" s="2"/>
      <c r="B59" s="2"/>
      <c r="C59" s="2"/>
      <c r="D59" s="2"/>
      <c r="E59" s="2"/>
      <c r="F59" s="2"/>
      <c r="G59" s="2"/>
      <c r="H59" s="2"/>
      <c r="I59" s="2"/>
      <c r="J59" s="202" t="s">
        <v>111</v>
      </c>
    </row>
    <row r="60" spans="1:10">
      <c r="A60" s="411" t="s">
        <v>109</v>
      </c>
      <c r="B60" s="412"/>
      <c r="C60" s="413"/>
      <c r="D60" s="203">
        <v>13</v>
      </c>
      <c r="E60" s="204">
        <v>20</v>
      </c>
      <c r="F60" s="204">
        <v>25</v>
      </c>
      <c r="G60" s="204">
        <v>32</v>
      </c>
      <c r="H60" s="204">
        <v>40</v>
      </c>
      <c r="I60" s="204">
        <v>50</v>
      </c>
      <c r="J60" s="294" t="s">
        <v>10</v>
      </c>
    </row>
    <row r="61" spans="1:10">
      <c r="A61" s="323" t="s">
        <v>110</v>
      </c>
      <c r="B61" s="363" t="s">
        <v>200</v>
      </c>
      <c r="C61" s="364"/>
      <c r="D61" s="205">
        <v>56700</v>
      </c>
      <c r="E61" s="206">
        <v>72500</v>
      </c>
      <c r="F61" s="206">
        <v>95000</v>
      </c>
      <c r="G61" s="206">
        <v>134300</v>
      </c>
      <c r="H61" s="206">
        <v>186000</v>
      </c>
      <c r="I61" s="206">
        <v>246200</v>
      </c>
      <c r="J61" s="207"/>
    </row>
    <row r="62" spans="1:10" ht="15.75" customHeight="1">
      <c r="A62" s="414" t="s">
        <v>112</v>
      </c>
      <c r="B62" s="335" t="s">
        <v>242</v>
      </c>
      <c r="C62" s="336"/>
      <c r="D62" s="205">
        <v>130000</v>
      </c>
      <c r="E62" s="206">
        <v>220000</v>
      </c>
      <c r="F62" s="206">
        <v>440000</v>
      </c>
      <c r="G62" s="416" t="s">
        <v>219</v>
      </c>
      <c r="H62" s="417"/>
      <c r="I62" s="418"/>
      <c r="J62" s="422" t="s">
        <v>150</v>
      </c>
    </row>
    <row r="63" spans="1:10">
      <c r="A63" s="415"/>
      <c r="B63" s="424" t="s">
        <v>115</v>
      </c>
      <c r="C63" s="425"/>
      <c r="D63" s="208">
        <v>200000</v>
      </c>
      <c r="E63" s="209">
        <v>520000</v>
      </c>
      <c r="F63" s="209">
        <v>920000</v>
      </c>
      <c r="G63" s="419"/>
      <c r="H63" s="420"/>
      <c r="I63" s="421"/>
      <c r="J63" s="423"/>
    </row>
    <row r="64" spans="1:10">
      <c r="A64" s="210" t="s">
        <v>158</v>
      </c>
      <c r="B64" s="367" t="s">
        <v>151</v>
      </c>
      <c r="C64" s="368"/>
      <c r="D64" s="211">
        <v>6000</v>
      </c>
      <c r="E64" s="212">
        <v>6000</v>
      </c>
      <c r="F64" s="212">
        <v>6000</v>
      </c>
      <c r="G64" s="212">
        <v>6000</v>
      </c>
      <c r="H64" s="212">
        <v>12000</v>
      </c>
      <c r="I64" s="212">
        <v>12000</v>
      </c>
      <c r="J64" s="213" t="s">
        <v>152</v>
      </c>
    </row>
    <row r="65" spans="1:10" ht="15.75" customHeight="1">
      <c r="A65" s="395" t="s">
        <v>113</v>
      </c>
      <c r="B65" s="401" t="s">
        <v>82</v>
      </c>
      <c r="C65" s="214">
        <v>20</v>
      </c>
      <c r="D65" s="215">
        <v>71000</v>
      </c>
      <c r="E65" s="216">
        <v>72800</v>
      </c>
      <c r="F65" s="216"/>
      <c r="G65" s="216"/>
      <c r="H65" s="216"/>
      <c r="I65" s="216"/>
      <c r="J65" s="217"/>
    </row>
    <row r="66" spans="1:10">
      <c r="A66" s="396"/>
      <c r="B66" s="402"/>
      <c r="C66" s="218">
        <v>25</v>
      </c>
      <c r="D66" s="219">
        <v>76900</v>
      </c>
      <c r="E66" s="220">
        <v>78700</v>
      </c>
      <c r="F66" s="220">
        <v>79600</v>
      </c>
      <c r="G66" s="220"/>
      <c r="H66" s="220"/>
      <c r="I66" s="220"/>
      <c r="J66" s="221"/>
    </row>
    <row r="67" spans="1:10">
      <c r="A67" s="396"/>
      <c r="B67" s="402"/>
      <c r="C67" s="218">
        <v>32</v>
      </c>
      <c r="D67" s="219">
        <v>86700</v>
      </c>
      <c r="E67" s="220">
        <v>88600</v>
      </c>
      <c r="F67" s="220">
        <v>90500</v>
      </c>
      <c r="G67" s="220">
        <v>91000</v>
      </c>
      <c r="H67" s="220"/>
      <c r="I67" s="220"/>
      <c r="J67" s="221"/>
    </row>
    <row r="68" spans="1:10">
      <c r="A68" s="396"/>
      <c r="B68" s="402"/>
      <c r="C68" s="218">
        <v>40</v>
      </c>
      <c r="D68" s="219">
        <v>89200</v>
      </c>
      <c r="E68" s="220">
        <v>91000</v>
      </c>
      <c r="F68" s="220">
        <v>93000</v>
      </c>
      <c r="G68" s="220">
        <v>95600</v>
      </c>
      <c r="H68" s="220">
        <v>93300</v>
      </c>
      <c r="I68" s="220"/>
      <c r="J68" s="221"/>
    </row>
    <row r="69" spans="1:10">
      <c r="A69" s="397"/>
      <c r="B69" s="403"/>
      <c r="C69" s="222">
        <v>50</v>
      </c>
      <c r="D69" s="223">
        <v>98800</v>
      </c>
      <c r="E69" s="224">
        <v>100600</v>
      </c>
      <c r="F69" s="224">
        <v>102500</v>
      </c>
      <c r="G69" s="224">
        <v>105000</v>
      </c>
      <c r="H69" s="224">
        <v>105000</v>
      </c>
      <c r="I69" s="224">
        <v>105400</v>
      </c>
      <c r="J69" s="225"/>
    </row>
    <row r="70" spans="1:10" ht="15.75" customHeight="1">
      <c r="A70" s="404" t="s">
        <v>114</v>
      </c>
      <c r="B70" s="407" t="s">
        <v>82</v>
      </c>
      <c r="C70" s="226">
        <v>80</v>
      </c>
      <c r="D70" s="227">
        <v>208000</v>
      </c>
      <c r="E70" s="228">
        <v>225800</v>
      </c>
      <c r="F70" s="228">
        <v>277800</v>
      </c>
      <c r="G70" s="228">
        <v>301800</v>
      </c>
      <c r="H70" s="228">
        <v>395000</v>
      </c>
      <c r="I70" s="228">
        <v>513000</v>
      </c>
      <c r="J70" s="229"/>
    </row>
    <row r="71" spans="1:10">
      <c r="A71" s="405"/>
      <c r="B71" s="408"/>
      <c r="C71" s="230">
        <v>100</v>
      </c>
      <c r="D71" s="231">
        <v>217500</v>
      </c>
      <c r="E71" s="232">
        <v>235000</v>
      </c>
      <c r="F71" s="232">
        <v>288700</v>
      </c>
      <c r="G71" s="232">
        <v>311800</v>
      </c>
      <c r="H71" s="232">
        <v>416000</v>
      </c>
      <c r="I71" s="232">
        <v>473200</v>
      </c>
      <c r="J71" s="233"/>
    </row>
    <row r="72" spans="1:10">
      <c r="A72" s="405"/>
      <c r="B72" s="408"/>
      <c r="C72" s="230">
        <v>150</v>
      </c>
      <c r="D72" s="231">
        <v>228000</v>
      </c>
      <c r="E72" s="232">
        <v>245600</v>
      </c>
      <c r="F72" s="232">
        <v>297500</v>
      </c>
      <c r="G72" s="232">
        <v>321500</v>
      </c>
      <c r="H72" s="232">
        <v>434000</v>
      </c>
      <c r="I72" s="232">
        <v>491500</v>
      </c>
      <c r="J72" s="233"/>
    </row>
    <row r="73" spans="1:10">
      <c r="A73" s="405"/>
      <c r="B73" s="408"/>
      <c r="C73" s="230">
        <v>200</v>
      </c>
      <c r="D73" s="231">
        <v>258500</v>
      </c>
      <c r="E73" s="232">
        <v>275800</v>
      </c>
      <c r="F73" s="232">
        <v>333000</v>
      </c>
      <c r="G73" s="232">
        <v>359500</v>
      </c>
      <c r="H73" s="232">
        <v>472000</v>
      </c>
      <c r="I73" s="232">
        <v>531000</v>
      </c>
      <c r="J73" s="233"/>
    </row>
    <row r="74" spans="1:10">
      <c r="A74" s="405"/>
      <c r="B74" s="408"/>
      <c r="C74" s="230">
        <v>250</v>
      </c>
      <c r="D74" s="231">
        <v>277000</v>
      </c>
      <c r="E74" s="232">
        <v>297800</v>
      </c>
      <c r="F74" s="232">
        <v>357000</v>
      </c>
      <c r="G74" s="232">
        <v>387000</v>
      </c>
      <c r="H74" s="232">
        <v>506500</v>
      </c>
      <c r="I74" s="232">
        <v>565000</v>
      </c>
      <c r="J74" s="233"/>
    </row>
    <row r="75" spans="1:10">
      <c r="A75" s="405"/>
      <c r="B75" s="408"/>
      <c r="C75" s="230">
        <v>300</v>
      </c>
      <c r="D75" s="231">
        <v>292000</v>
      </c>
      <c r="E75" s="232">
        <v>311000</v>
      </c>
      <c r="F75" s="232">
        <v>376500</v>
      </c>
      <c r="G75" s="232">
        <v>401500</v>
      </c>
      <c r="H75" s="232">
        <v>533000</v>
      </c>
      <c r="I75" s="232">
        <v>581000</v>
      </c>
      <c r="J75" s="233"/>
    </row>
    <row r="76" spans="1:10">
      <c r="A76" s="405"/>
      <c r="B76" s="408"/>
      <c r="C76" s="230">
        <v>350</v>
      </c>
      <c r="D76" s="231">
        <v>296500</v>
      </c>
      <c r="E76" s="232">
        <v>315500</v>
      </c>
      <c r="F76" s="232">
        <v>378500</v>
      </c>
      <c r="G76" s="232">
        <v>405000</v>
      </c>
      <c r="H76" s="232">
        <v>511000</v>
      </c>
      <c r="I76" s="232">
        <v>572500</v>
      </c>
      <c r="J76" s="233"/>
    </row>
    <row r="77" spans="1:10">
      <c r="A77" s="405"/>
      <c r="B77" s="408"/>
      <c r="C77" s="230">
        <v>400</v>
      </c>
      <c r="D77" s="231">
        <v>388200</v>
      </c>
      <c r="E77" s="232">
        <v>401500</v>
      </c>
      <c r="F77" s="232">
        <v>461500</v>
      </c>
      <c r="G77" s="232">
        <v>484000</v>
      </c>
      <c r="H77" s="232">
        <v>556000</v>
      </c>
      <c r="I77" s="232">
        <v>599000</v>
      </c>
      <c r="J77" s="233"/>
    </row>
    <row r="78" spans="1:10">
      <c r="A78" s="406"/>
      <c r="B78" s="409"/>
      <c r="C78" s="234">
        <v>450</v>
      </c>
      <c r="D78" s="235">
        <v>405500</v>
      </c>
      <c r="E78" s="236">
        <v>418000</v>
      </c>
      <c r="F78" s="236">
        <v>478000</v>
      </c>
      <c r="G78" s="236">
        <v>500500</v>
      </c>
      <c r="H78" s="236">
        <v>572500</v>
      </c>
      <c r="I78" s="236">
        <v>615500</v>
      </c>
      <c r="J78" s="237"/>
    </row>
    <row r="79" spans="1:10" ht="15.75" customHeight="1">
      <c r="A79" s="395" t="s">
        <v>164</v>
      </c>
      <c r="B79" s="238" t="s">
        <v>100</v>
      </c>
      <c r="C79" s="239" t="s">
        <v>82</v>
      </c>
      <c r="D79" s="240">
        <v>27900</v>
      </c>
      <c r="E79" s="241">
        <v>28000</v>
      </c>
      <c r="F79" s="241">
        <v>29400</v>
      </c>
      <c r="G79" s="241">
        <v>30500</v>
      </c>
      <c r="H79" s="241">
        <v>33000</v>
      </c>
      <c r="I79" s="241">
        <v>36000</v>
      </c>
      <c r="J79" s="242"/>
    </row>
    <row r="80" spans="1:10">
      <c r="A80" s="396"/>
      <c r="B80" s="243" t="s">
        <v>195</v>
      </c>
      <c r="C80" s="292" t="s">
        <v>170</v>
      </c>
      <c r="D80" s="244">
        <v>27900</v>
      </c>
      <c r="E80" s="245">
        <v>28000</v>
      </c>
      <c r="F80" s="245">
        <v>29400</v>
      </c>
      <c r="G80" s="245">
        <v>30500</v>
      </c>
      <c r="H80" s="245">
        <v>33000</v>
      </c>
      <c r="I80" s="245">
        <v>36000</v>
      </c>
      <c r="J80" s="246"/>
    </row>
    <row r="81" spans="1:10">
      <c r="A81" s="396"/>
      <c r="B81" s="247" t="s">
        <v>104</v>
      </c>
      <c r="C81" s="292" t="s">
        <v>170</v>
      </c>
      <c r="D81" s="248">
        <v>23200</v>
      </c>
      <c r="E81" s="249">
        <v>23500</v>
      </c>
      <c r="F81" s="249">
        <v>24700</v>
      </c>
      <c r="G81" s="249">
        <v>26000</v>
      </c>
      <c r="H81" s="249">
        <v>28400</v>
      </c>
      <c r="I81" s="249">
        <v>31500</v>
      </c>
      <c r="J81" s="250"/>
    </row>
    <row r="82" spans="1:10">
      <c r="A82" s="397"/>
      <c r="B82" s="251" t="s">
        <v>119</v>
      </c>
      <c r="C82" s="293" t="s">
        <v>170</v>
      </c>
      <c r="D82" s="252">
        <v>21600</v>
      </c>
      <c r="E82" s="253">
        <v>22000</v>
      </c>
      <c r="F82" s="253">
        <v>23200</v>
      </c>
      <c r="G82" s="253">
        <v>24500</v>
      </c>
      <c r="H82" s="253">
        <v>26900</v>
      </c>
      <c r="I82" s="253">
        <v>29900</v>
      </c>
      <c r="J82" s="254"/>
    </row>
    <row r="83" spans="1:10">
      <c r="A83" s="255" t="s">
        <v>141</v>
      </c>
      <c r="B83" s="256" t="s">
        <v>163</v>
      </c>
      <c r="C83" s="257" t="s">
        <v>170</v>
      </c>
      <c r="D83" s="258">
        <v>26000</v>
      </c>
      <c r="E83" s="259">
        <v>28800</v>
      </c>
      <c r="F83" s="259">
        <v>40500</v>
      </c>
      <c r="G83" s="259">
        <v>47000</v>
      </c>
      <c r="H83" s="259">
        <v>51000</v>
      </c>
      <c r="I83" s="259">
        <v>62500</v>
      </c>
      <c r="J83" s="260"/>
    </row>
    <row r="84" spans="1:10">
      <c r="A84" s="388" t="s">
        <v>142</v>
      </c>
      <c r="B84" s="398"/>
      <c r="C84" s="186" t="s">
        <v>170</v>
      </c>
      <c r="D84" s="258">
        <v>1300</v>
      </c>
      <c r="E84" s="259">
        <f>D84</f>
        <v>1300</v>
      </c>
      <c r="F84" s="259">
        <f>E84</f>
        <v>1300</v>
      </c>
      <c r="G84" s="259">
        <f>F84</f>
        <v>1300</v>
      </c>
      <c r="H84" s="259">
        <f>G84</f>
        <v>1300</v>
      </c>
      <c r="I84" s="259">
        <v>1700</v>
      </c>
      <c r="J84" s="260"/>
    </row>
    <row r="85" spans="1:10">
      <c r="A85" s="399" t="s">
        <v>238</v>
      </c>
      <c r="B85" s="400"/>
      <c r="C85" s="261" t="s">
        <v>226</v>
      </c>
      <c r="D85" s="262">
        <v>396500</v>
      </c>
      <c r="E85" s="263">
        <v>452500</v>
      </c>
      <c r="F85" s="263">
        <v>568500</v>
      </c>
      <c r="G85" s="72">
        <v>682500</v>
      </c>
      <c r="H85" s="72">
        <v>962500</v>
      </c>
      <c r="I85" s="72">
        <v>1061500</v>
      </c>
      <c r="J85" s="264"/>
    </row>
    <row r="86" spans="1:10" ht="15.75" customHeight="1">
      <c r="A86" s="399" t="s">
        <v>239</v>
      </c>
      <c r="B86" s="400"/>
      <c r="C86" s="265" t="s">
        <v>226</v>
      </c>
      <c r="D86" s="262">
        <v>378500</v>
      </c>
      <c r="E86" s="263">
        <v>427000</v>
      </c>
      <c r="F86" s="263">
        <v>531000</v>
      </c>
      <c r="G86" s="72">
        <v>638500</v>
      </c>
      <c r="H86" s="72">
        <v>904000</v>
      </c>
      <c r="I86" s="72">
        <v>990500</v>
      </c>
      <c r="J86" s="264"/>
    </row>
    <row r="87" spans="1:10" ht="15.75" customHeight="1">
      <c r="A87" s="399" t="s">
        <v>240</v>
      </c>
      <c r="B87" s="400"/>
      <c r="C87" s="266" t="s">
        <v>226</v>
      </c>
      <c r="D87" s="262">
        <v>107500</v>
      </c>
      <c r="E87" s="263">
        <v>129000</v>
      </c>
      <c r="F87" s="263">
        <v>129000</v>
      </c>
      <c r="G87" s="72">
        <v>129000</v>
      </c>
      <c r="H87" s="72">
        <v>161000</v>
      </c>
      <c r="I87" s="72">
        <v>161000</v>
      </c>
      <c r="J87" s="264"/>
    </row>
    <row r="88" spans="1:10">
      <c r="A88" s="388" t="s">
        <v>147</v>
      </c>
      <c r="B88" s="389"/>
      <c r="C88" s="257" t="s">
        <v>226</v>
      </c>
      <c r="D88" s="258">
        <v>60500</v>
      </c>
      <c r="E88" s="259">
        <v>72500</v>
      </c>
      <c r="F88" s="259">
        <v>72500</v>
      </c>
      <c r="G88" s="259">
        <v>72500</v>
      </c>
      <c r="H88" s="259">
        <v>92000</v>
      </c>
      <c r="I88" s="259">
        <v>92000</v>
      </c>
      <c r="J88" s="260"/>
    </row>
    <row r="89" spans="1:10">
      <c r="A89" s="388" t="s">
        <v>148</v>
      </c>
      <c r="B89" s="389"/>
      <c r="C89" s="257" t="s">
        <v>226</v>
      </c>
      <c r="D89" s="188">
        <v>80500</v>
      </c>
      <c r="E89" s="267">
        <v>92000</v>
      </c>
      <c r="F89" s="267">
        <v>92000</v>
      </c>
      <c r="G89" s="267">
        <v>92000</v>
      </c>
      <c r="H89" s="267">
        <v>107500</v>
      </c>
      <c r="I89" s="267">
        <v>107500</v>
      </c>
      <c r="J89" s="189"/>
    </row>
    <row r="90" spans="1:10">
      <c r="A90" s="268" t="s">
        <v>159</v>
      </c>
      <c r="B90" s="269" t="s">
        <v>163</v>
      </c>
      <c r="C90" s="239" t="s">
        <v>82</v>
      </c>
      <c r="D90" s="240">
        <v>284000</v>
      </c>
      <c r="E90" s="241">
        <v>311500</v>
      </c>
      <c r="F90" s="241">
        <v>330500</v>
      </c>
      <c r="G90" s="241">
        <v>385000</v>
      </c>
      <c r="H90" s="241">
        <v>431000</v>
      </c>
      <c r="I90" s="241">
        <v>460000</v>
      </c>
      <c r="J90" s="270"/>
    </row>
    <row r="91" spans="1:10">
      <c r="A91" s="296" t="s">
        <v>159</v>
      </c>
      <c r="B91" s="271" t="s">
        <v>209</v>
      </c>
      <c r="C91" s="293" t="s">
        <v>82</v>
      </c>
      <c r="D91" s="272"/>
      <c r="E91" s="253"/>
      <c r="F91" s="253"/>
      <c r="G91" s="253"/>
      <c r="H91" s="253"/>
      <c r="I91" s="253">
        <v>787000</v>
      </c>
      <c r="J91" s="254"/>
    </row>
    <row r="92" spans="1:10" ht="18.75" customHeight="1">
      <c r="A92" s="392" t="s">
        <v>194</v>
      </c>
      <c r="B92" s="393"/>
      <c r="C92" s="393"/>
      <c r="D92" s="393"/>
      <c r="E92" s="393"/>
      <c r="F92" s="393"/>
      <c r="G92" s="393"/>
      <c r="H92" s="393"/>
      <c r="I92" s="393"/>
      <c r="J92" s="394"/>
    </row>
    <row r="93" spans="1:10">
      <c r="A93" s="268" t="s">
        <v>177</v>
      </c>
      <c r="B93" s="273"/>
      <c r="C93" s="274" t="str">
        <f>C90</f>
        <v>PE관</v>
      </c>
      <c r="D93" s="275">
        <v>3686000</v>
      </c>
      <c r="E93" s="275"/>
      <c r="F93" s="275"/>
      <c r="G93" s="275"/>
      <c r="H93" s="275"/>
      <c r="I93" s="275"/>
      <c r="J93" s="264"/>
    </row>
    <row r="94" spans="1:10">
      <c r="A94" s="268" t="s">
        <v>178</v>
      </c>
      <c r="B94" s="273"/>
      <c r="C94" s="274" t="str">
        <f>C93</f>
        <v>PE관</v>
      </c>
      <c r="D94" s="275">
        <v>3260000</v>
      </c>
      <c r="E94" s="275"/>
      <c r="F94" s="275"/>
      <c r="G94" s="275"/>
      <c r="H94" s="275"/>
      <c r="I94" s="275"/>
      <c r="J94" s="264"/>
    </row>
    <row r="95" spans="1:10">
      <c r="A95" s="268" t="s">
        <v>179</v>
      </c>
      <c r="B95" s="273"/>
      <c r="C95" s="274" t="str">
        <f>C94</f>
        <v>PE관</v>
      </c>
      <c r="D95" s="275">
        <v>4176000</v>
      </c>
      <c r="E95" s="275"/>
      <c r="F95" s="275"/>
      <c r="G95" s="275"/>
      <c r="H95" s="275"/>
      <c r="I95" s="275"/>
      <c r="J95" s="264"/>
    </row>
    <row r="96" spans="1:10">
      <c r="A96" s="276" t="s">
        <v>180</v>
      </c>
      <c r="B96" s="277"/>
      <c r="C96" s="295" t="str">
        <f>C95</f>
        <v>PE관</v>
      </c>
      <c r="D96" s="278">
        <v>2205000</v>
      </c>
      <c r="E96" s="278"/>
      <c r="F96" s="278"/>
      <c r="G96" s="278"/>
      <c r="H96" s="278"/>
      <c r="I96" s="278"/>
      <c r="J96" s="260"/>
    </row>
    <row r="97" spans="1:10">
      <c r="A97" s="297" t="s">
        <v>193</v>
      </c>
      <c r="B97" s="300"/>
      <c r="C97" s="186" t="s">
        <v>189</v>
      </c>
      <c r="D97" s="278">
        <v>512000</v>
      </c>
      <c r="E97" s="278"/>
      <c r="F97" s="278"/>
      <c r="G97" s="278"/>
      <c r="H97" s="278"/>
      <c r="I97" s="278"/>
      <c r="J97" s="260"/>
    </row>
    <row r="98" spans="1:10" ht="18.75" customHeight="1">
      <c r="A98" s="392" t="s">
        <v>117</v>
      </c>
      <c r="B98" s="393"/>
      <c r="C98" s="393"/>
      <c r="D98" s="393"/>
      <c r="E98" s="393"/>
      <c r="F98" s="393"/>
      <c r="G98" s="393"/>
      <c r="H98" s="393"/>
      <c r="I98" s="393"/>
      <c r="J98" s="394"/>
    </row>
    <row r="99" spans="1:10">
      <c r="A99" s="390" t="s">
        <v>206</v>
      </c>
      <c r="B99" s="391"/>
      <c r="C99" s="239" t="s">
        <v>116</v>
      </c>
      <c r="D99" s="279">
        <v>7100</v>
      </c>
      <c r="E99" s="279"/>
      <c r="F99" s="279"/>
      <c r="G99" s="279"/>
      <c r="H99" s="279"/>
      <c r="I99" s="280"/>
      <c r="J99" s="281"/>
    </row>
    <row r="100" spans="1:10">
      <c r="A100" s="390" t="s">
        <v>161</v>
      </c>
      <c r="B100" s="391"/>
      <c r="C100" s="265" t="s">
        <v>171</v>
      </c>
      <c r="D100" s="282">
        <v>47000</v>
      </c>
      <c r="E100" s="282"/>
      <c r="F100" s="282"/>
      <c r="G100" s="282"/>
      <c r="H100" s="282"/>
      <c r="I100" s="262"/>
      <c r="J100" s="283"/>
    </row>
    <row r="101" spans="1:10">
      <c r="A101" s="390" t="s">
        <v>192</v>
      </c>
      <c r="B101" s="391"/>
      <c r="C101" s="265" t="s">
        <v>171</v>
      </c>
      <c r="D101" s="282">
        <v>55000</v>
      </c>
      <c r="E101" s="282"/>
      <c r="F101" s="282"/>
      <c r="G101" s="282"/>
      <c r="H101" s="282"/>
      <c r="I101" s="262"/>
      <c r="J101" s="283"/>
    </row>
    <row r="102" spans="1:10">
      <c r="A102" s="390" t="s">
        <v>162</v>
      </c>
      <c r="B102" s="391"/>
      <c r="C102" s="265" t="s">
        <v>171</v>
      </c>
      <c r="D102" s="282">
        <v>30000</v>
      </c>
      <c r="E102" s="282"/>
      <c r="F102" s="282"/>
      <c r="G102" s="282"/>
      <c r="H102" s="282"/>
      <c r="I102" s="262"/>
      <c r="J102" s="283"/>
    </row>
    <row r="103" spans="1:10">
      <c r="A103" s="386" t="s">
        <v>208</v>
      </c>
      <c r="B103" s="387"/>
      <c r="C103" s="186" t="s">
        <v>171</v>
      </c>
      <c r="D103" s="284">
        <v>20500</v>
      </c>
      <c r="E103" s="284"/>
      <c r="F103" s="284"/>
      <c r="G103" s="284"/>
      <c r="H103" s="284"/>
      <c r="I103" s="285"/>
      <c r="J103" s="286"/>
    </row>
    <row r="104" spans="1:10">
      <c r="A104" s="386" t="s">
        <v>202</v>
      </c>
      <c r="B104" s="387"/>
      <c r="C104" s="287" t="s">
        <v>171</v>
      </c>
      <c r="D104" s="288">
        <v>131000</v>
      </c>
      <c r="E104" s="288"/>
      <c r="F104" s="288"/>
      <c r="G104" s="288"/>
      <c r="H104" s="288"/>
      <c r="I104" s="227"/>
      <c r="J104" s="229"/>
    </row>
    <row r="105" spans="1:10">
      <c r="A105" s="386" t="s">
        <v>204</v>
      </c>
      <c r="B105" s="387"/>
      <c r="C105" s="287" t="s">
        <v>171</v>
      </c>
      <c r="D105" s="288">
        <v>141000</v>
      </c>
      <c r="E105" s="288"/>
      <c r="F105" s="288"/>
      <c r="G105" s="288"/>
      <c r="H105" s="288"/>
      <c r="I105" s="227"/>
      <c r="J105" s="229"/>
    </row>
    <row r="106" spans="1:10">
      <c r="A106" s="386" t="s">
        <v>203</v>
      </c>
      <c r="B106" s="387"/>
      <c r="C106" s="287" t="s">
        <v>171</v>
      </c>
      <c r="D106" s="288">
        <v>139000</v>
      </c>
      <c r="E106" s="288"/>
      <c r="F106" s="288"/>
      <c r="G106" s="288"/>
      <c r="H106" s="288"/>
      <c r="I106" s="227"/>
      <c r="J106" s="229"/>
    </row>
    <row r="107" spans="1:10">
      <c r="A107" s="298" t="s">
        <v>220</v>
      </c>
      <c r="B107" s="289"/>
      <c r="C107" s="239" t="s">
        <v>171</v>
      </c>
      <c r="D107" s="279">
        <v>28000</v>
      </c>
      <c r="E107" s="279"/>
      <c r="F107" s="279"/>
      <c r="G107" s="279"/>
      <c r="H107" s="279"/>
      <c r="I107" s="280"/>
      <c r="J107" s="281"/>
    </row>
    <row r="108" spans="1:10">
      <c r="A108" s="390" t="s">
        <v>221</v>
      </c>
      <c r="B108" s="391"/>
      <c r="C108" s="239" t="s">
        <v>171</v>
      </c>
      <c r="D108" s="279">
        <v>178000</v>
      </c>
      <c r="E108" s="279"/>
      <c r="F108" s="279"/>
      <c r="G108" s="279"/>
      <c r="H108" s="279"/>
      <c r="I108" s="280"/>
      <c r="J108" s="281"/>
    </row>
    <row r="109" spans="1:10">
      <c r="A109" s="298" t="s">
        <v>222</v>
      </c>
      <c r="B109" s="299"/>
      <c r="C109" s="239" t="s">
        <v>171</v>
      </c>
      <c r="D109" s="279">
        <v>196500</v>
      </c>
      <c r="E109" s="279"/>
      <c r="F109" s="279"/>
      <c r="G109" s="279"/>
      <c r="H109" s="279"/>
      <c r="I109" s="280"/>
      <c r="J109" s="281"/>
    </row>
    <row r="110" spans="1:10">
      <c r="A110" s="390" t="s">
        <v>223</v>
      </c>
      <c r="B110" s="391"/>
      <c r="C110" s="239" t="s">
        <v>171</v>
      </c>
      <c r="D110" s="279">
        <v>169000</v>
      </c>
      <c r="E110" s="279"/>
      <c r="F110" s="279"/>
      <c r="G110" s="279"/>
      <c r="H110" s="279"/>
      <c r="I110" s="280"/>
      <c r="J110" s="290"/>
    </row>
    <row r="111" spans="1:10">
      <c r="A111" s="386" t="s">
        <v>143</v>
      </c>
      <c r="B111" s="387"/>
      <c r="C111" s="186" t="s">
        <v>168</v>
      </c>
      <c r="D111" s="187">
        <v>29500</v>
      </c>
      <c r="E111" s="187"/>
      <c r="F111" s="187"/>
      <c r="G111" s="187"/>
      <c r="H111" s="187"/>
      <c r="I111" s="188"/>
      <c r="J111" s="291"/>
    </row>
    <row r="112" spans="1:10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>
      <c r="A113" s="2"/>
      <c r="B113" s="2"/>
      <c r="C113" s="2"/>
      <c r="D113" s="2"/>
      <c r="E113" s="2"/>
      <c r="F113" s="2"/>
      <c r="G113" s="2"/>
      <c r="H113" s="2"/>
      <c r="I113" s="2"/>
      <c r="J113" s="2"/>
    </row>
  </sheetData>
  <mergeCells count="72">
    <mergeCell ref="A106:B106"/>
    <mergeCell ref="A108:B108"/>
    <mergeCell ref="A111:B111"/>
    <mergeCell ref="A105:B105"/>
    <mergeCell ref="A110:B110"/>
    <mergeCell ref="A58:J58"/>
    <mergeCell ref="A60:C60"/>
    <mergeCell ref="A62:A63"/>
    <mergeCell ref="G62:I63"/>
    <mergeCell ref="J62:J63"/>
    <mergeCell ref="B62:C62"/>
    <mergeCell ref="B63:C63"/>
    <mergeCell ref="B64:C64"/>
    <mergeCell ref="A65:A69"/>
    <mergeCell ref="B65:B69"/>
    <mergeCell ref="A70:A78"/>
    <mergeCell ref="B70:B78"/>
    <mergeCell ref="A79:A82"/>
    <mergeCell ref="A100:B100"/>
    <mergeCell ref="A101:B101"/>
    <mergeCell ref="A102:B102"/>
    <mergeCell ref="A103:B103"/>
    <mergeCell ref="A84:B84"/>
    <mergeCell ref="A85:B85"/>
    <mergeCell ref="A86:B86"/>
    <mergeCell ref="A87:B87"/>
    <mergeCell ref="A104:B104"/>
    <mergeCell ref="A88:B88"/>
    <mergeCell ref="A99:B99"/>
    <mergeCell ref="A89:B89"/>
    <mergeCell ref="A92:J92"/>
    <mergeCell ref="A98:J98"/>
    <mergeCell ref="A1:J1"/>
    <mergeCell ref="A57:J57"/>
    <mergeCell ref="B61:C61"/>
    <mergeCell ref="A55:B55"/>
    <mergeCell ref="A56:B56"/>
    <mergeCell ref="B9:C9"/>
    <mergeCell ref="A10:A14"/>
    <mergeCell ref="B10:B14"/>
    <mergeCell ref="A15:A23"/>
    <mergeCell ref="B15:B23"/>
    <mergeCell ref="A24:A27"/>
    <mergeCell ref="A30:B30"/>
    <mergeCell ref="A53:B53"/>
    <mergeCell ref="A43:J43"/>
    <mergeCell ref="A44:B44"/>
    <mergeCell ref="A45:B45"/>
    <mergeCell ref="A54:B54"/>
    <mergeCell ref="A49:B49"/>
    <mergeCell ref="A50:B50"/>
    <mergeCell ref="A47:B47"/>
    <mergeCell ref="A31:B31"/>
    <mergeCell ref="A37:J37"/>
    <mergeCell ref="A33:B33"/>
    <mergeCell ref="A34:B34"/>
    <mergeCell ref="A51:B51"/>
    <mergeCell ref="A52:B52"/>
    <mergeCell ref="A32:B32"/>
    <mergeCell ref="A46:B46"/>
    <mergeCell ref="A48:B48"/>
    <mergeCell ref="A29:B29"/>
    <mergeCell ref="J7:J8"/>
    <mergeCell ref="A2:J2"/>
    <mergeCell ref="A4:C4"/>
    <mergeCell ref="A5:A6"/>
    <mergeCell ref="A7:A8"/>
    <mergeCell ref="B7:C7"/>
    <mergeCell ref="G7:I8"/>
    <mergeCell ref="B8:C8"/>
    <mergeCell ref="B5:C5"/>
    <mergeCell ref="B6:C6"/>
  </mergeCells>
  <phoneticPr fontId="1" type="noConversion"/>
  <printOptions horizontalCentered="1"/>
  <pageMargins left="0.47244094488188981" right="0.27559055118110237" top="0.78740157480314965" bottom="0.35433070866141736" header="0.47244094488188981" footer="0.31496062992125984"/>
  <pageSetup paperSize="9" scale="71" orientation="portrait" r:id="rId1"/>
  <headerFooter>
    <oddHeader>&amp;C&amp;"휴먼엑스포,보통"&amp;20 2023년도 상수도 급수공사 정액제 고시 단가 집계표 (&amp;P)</oddHeader>
  </headerFooter>
  <rowBreaks count="1" manualBreakCount="1">
    <brk id="5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T244"/>
  <sheetViews>
    <sheetView showZeros="0" view="pageBreakPreview" zoomScaleNormal="100" zoomScaleSheetLayoutView="100" workbookViewId="0">
      <pane ySplit="2" topLeftCell="A153" activePane="bottomLeft" state="frozen"/>
      <selection pane="bottomLeft" activeCell="L185" sqref="L185"/>
    </sheetView>
  </sheetViews>
  <sheetFormatPr defaultRowHeight="15.75"/>
  <cols>
    <col min="1" max="1" width="6.875" style="3" customWidth="1"/>
    <col min="2" max="2" width="12.5" style="3" customWidth="1"/>
    <col min="3" max="3" width="16" style="3" customWidth="1"/>
    <col min="4" max="4" width="19.125" style="3" customWidth="1"/>
    <col min="5" max="5" width="22.25" style="3" customWidth="1"/>
    <col min="6" max="7" width="5.625" style="3" customWidth="1"/>
    <col min="8" max="8" width="11.875" style="6" customWidth="1"/>
    <col min="9" max="9" width="10.5" style="1" customWidth="1"/>
    <col min="10" max="12" width="10.625" style="7" customWidth="1"/>
    <col min="13" max="13" width="5.5" style="3" customWidth="1"/>
    <col min="14" max="14" width="14.75" style="9" customWidth="1"/>
    <col min="15" max="16384" width="9" style="3"/>
  </cols>
  <sheetData>
    <row r="1" spans="1:13" ht="24.95" customHeight="1">
      <c r="A1" s="482" t="s">
        <v>17</v>
      </c>
      <c r="B1" s="484" t="s">
        <v>0</v>
      </c>
      <c r="C1" s="480"/>
      <c r="D1" s="484" t="s">
        <v>1</v>
      </c>
      <c r="E1" s="487"/>
      <c r="F1" s="487" t="s">
        <v>2</v>
      </c>
      <c r="G1" s="487" t="s">
        <v>3</v>
      </c>
      <c r="H1" s="115" t="s">
        <v>4</v>
      </c>
      <c r="I1" s="487" t="s">
        <v>5</v>
      </c>
      <c r="J1" s="487" t="s">
        <v>6</v>
      </c>
      <c r="K1" s="487" t="s">
        <v>7</v>
      </c>
      <c r="L1" s="487" t="s">
        <v>8</v>
      </c>
      <c r="M1" s="480" t="s">
        <v>10</v>
      </c>
    </row>
    <row r="2" spans="1:13" ht="24.95" customHeight="1">
      <c r="A2" s="483"/>
      <c r="B2" s="485"/>
      <c r="C2" s="486"/>
      <c r="D2" s="489"/>
      <c r="E2" s="488"/>
      <c r="F2" s="488"/>
      <c r="G2" s="488"/>
      <c r="H2" s="116" t="s">
        <v>9</v>
      </c>
      <c r="I2" s="488"/>
      <c r="J2" s="488"/>
      <c r="K2" s="488"/>
      <c r="L2" s="488"/>
      <c r="M2" s="481"/>
    </row>
    <row r="3" spans="1:13" ht="30" customHeight="1">
      <c r="A3" s="490" t="s">
        <v>11</v>
      </c>
      <c r="B3" s="491"/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2"/>
    </row>
    <row r="4" spans="1:13" ht="39.950000000000003" customHeight="1">
      <c r="A4" s="79">
        <v>1</v>
      </c>
      <c r="B4" s="493" t="s">
        <v>199</v>
      </c>
      <c r="C4" s="494"/>
      <c r="D4" s="112" t="s">
        <v>19</v>
      </c>
      <c r="E4" s="118" t="s">
        <v>131</v>
      </c>
      <c r="F4" s="118">
        <v>1</v>
      </c>
      <c r="G4" s="118" t="s">
        <v>28</v>
      </c>
      <c r="H4" s="119">
        <f>I4</f>
        <v>47500</v>
      </c>
      <c r="I4" s="120">
        <f>J4</f>
        <v>47500</v>
      </c>
      <c r="J4" s="120">
        <v>47500</v>
      </c>
      <c r="K4" s="13"/>
      <c r="L4" s="13"/>
      <c r="M4" s="121"/>
    </row>
    <row r="5" spans="1:13" ht="39.950000000000003" customHeight="1">
      <c r="A5" s="122">
        <v>2</v>
      </c>
      <c r="B5" s="495" t="str">
        <f t="shared" ref="B5" si="0">B4</f>
        <v>수도계량기(스테인리스)</v>
      </c>
      <c r="C5" s="496"/>
      <c r="D5" s="124" t="s">
        <v>20</v>
      </c>
      <c r="E5" s="125" t="s">
        <v>172</v>
      </c>
      <c r="F5" s="125">
        <v>1</v>
      </c>
      <c r="G5" s="125" t="s">
        <v>174</v>
      </c>
      <c r="H5" s="126">
        <f t="shared" ref="H5:H15" si="1">I5</f>
        <v>60000</v>
      </c>
      <c r="I5" s="127">
        <f t="shared" ref="I5:I15" si="2">J5</f>
        <v>60000</v>
      </c>
      <c r="J5" s="127">
        <v>60000</v>
      </c>
      <c r="K5" s="11"/>
      <c r="L5" s="11"/>
      <c r="M5" s="128"/>
    </row>
    <row r="6" spans="1:13" ht="39.950000000000003" customHeight="1">
      <c r="A6" s="122">
        <v>3</v>
      </c>
      <c r="B6" s="495" t="str">
        <f t="shared" ref="B6" si="3">B5</f>
        <v>수도계량기(스테인리스)</v>
      </c>
      <c r="C6" s="496"/>
      <c r="D6" s="124" t="s">
        <v>21</v>
      </c>
      <c r="E6" s="125" t="s">
        <v>172</v>
      </c>
      <c r="F6" s="125">
        <v>1</v>
      </c>
      <c r="G6" s="125" t="s">
        <v>174</v>
      </c>
      <c r="H6" s="126">
        <f t="shared" si="1"/>
        <v>75500</v>
      </c>
      <c r="I6" s="127">
        <f t="shared" si="2"/>
        <v>75500</v>
      </c>
      <c r="J6" s="127">
        <v>75500</v>
      </c>
      <c r="K6" s="11"/>
      <c r="L6" s="11"/>
      <c r="M6" s="128"/>
    </row>
    <row r="7" spans="1:13" ht="39.950000000000003" customHeight="1">
      <c r="A7" s="122">
        <v>4</v>
      </c>
      <c r="B7" s="495" t="str">
        <f t="shared" ref="B7" si="4">B6</f>
        <v>수도계량기(스테인리스)</v>
      </c>
      <c r="C7" s="496"/>
      <c r="D7" s="124" t="s">
        <v>22</v>
      </c>
      <c r="E7" s="125" t="s">
        <v>172</v>
      </c>
      <c r="F7" s="125">
        <v>1</v>
      </c>
      <c r="G7" s="125" t="s">
        <v>174</v>
      </c>
      <c r="H7" s="126">
        <f t="shared" si="1"/>
        <v>106800</v>
      </c>
      <c r="I7" s="127">
        <f t="shared" si="2"/>
        <v>106800</v>
      </c>
      <c r="J7" s="127">
        <v>106800</v>
      </c>
      <c r="K7" s="11"/>
      <c r="L7" s="11"/>
      <c r="M7" s="128"/>
    </row>
    <row r="8" spans="1:13" ht="39.950000000000003" customHeight="1">
      <c r="A8" s="122">
        <v>5</v>
      </c>
      <c r="B8" s="495" t="str">
        <f t="shared" ref="B8" si="5">B7</f>
        <v>수도계량기(스테인리스)</v>
      </c>
      <c r="C8" s="496"/>
      <c r="D8" s="124" t="s">
        <v>23</v>
      </c>
      <c r="E8" s="125" t="s">
        <v>172</v>
      </c>
      <c r="F8" s="125">
        <v>1</v>
      </c>
      <c r="G8" s="125" t="s">
        <v>174</v>
      </c>
      <c r="H8" s="126">
        <f t="shared" si="1"/>
        <v>148500</v>
      </c>
      <c r="I8" s="127">
        <f t="shared" si="2"/>
        <v>148500</v>
      </c>
      <c r="J8" s="127">
        <v>148500</v>
      </c>
      <c r="K8" s="11"/>
      <c r="L8" s="11"/>
      <c r="M8" s="128"/>
    </row>
    <row r="9" spans="1:13" ht="39.950000000000003" customHeight="1">
      <c r="A9" s="114">
        <v>6</v>
      </c>
      <c r="B9" s="497" t="str">
        <f t="shared" ref="B9" si="6">B8</f>
        <v>수도계량기(스테인리스)</v>
      </c>
      <c r="C9" s="498"/>
      <c r="D9" s="113" t="s">
        <v>24</v>
      </c>
      <c r="E9" s="130" t="s">
        <v>172</v>
      </c>
      <c r="F9" s="130">
        <v>1</v>
      </c>
      <c r="G9" s="130" t="s">
        <v>174</v>
      </c>
      <c r="H9" s="131">
        <f t="shared" si="1"/>
        <v>197200</v>
      </c>
      <c r="I9" s="132">
        <f t="shared" si="2"/>
        <v>197200</v>
      </c>
      <c r="J9" s="132">
        <v>197200</v>
      </c>
      <c r="K9" s="12"/>
      <c r="L9" s="12"/>
      <c r="M9" s="133"/>
    </row>
    <row r="10" spans="1:13" ht="39.950000000000003" customHeight="1">
      <c r="A10" s="134">
        <v>7</v>
      </c>
      <c r="B10" s="135" t="s">
        <v>197</v>
      </c>
      <c r="C10" s="121" t="s">
        <v>196</v>
      </c>
      <c r="D10" s="493" t="s">
        <v>201</v>
      </c>
      <c r="E10" s="463"/>
      <c r="F10" s="137">
        <v>1</v>
      </c>
      <c r="G10" s="137" t="s">
        <v>174</v>
      </c>
      <c r="H10" s="138">
        <f t="shared" si="1"/>
        <v>9200</v>
      </c>
      <c r="I10" s="139">
        <f>J10</f>
        <v>9200</v>
      </c>
      <c r="J10" s="140">
        <v>9200</v>
      </c>
      <c r="K10" s="137"/>
      <c r="L10" s="137"/>
      <c r="M10" s="141"/>
    </row>
    <row r="11" spans="1:13" ht="39.950000000000003" customHeight="1">
      <c r="A11" s="122">
        <v>8</v>
      </c>
      <c r="B11" s="124" t="str">
        <f t="shared" ref="B11:C15" si="7">B10</f>
        <v>유니온</v>
      </c>
      <c r="C11" s="128" t="str">
        <f t="shared" si="7"/>
        <v>(신설)</v>
      </c>
      <c r="D11" s="495" t="s">
        <v>12</v>
      </c>
      <c r="E11" s="430"/>
      <c r="F11" s="125">
        <v>1</v>
      </c>
      <c r="G11" s="125" t="s">
        <v>174</v>
      </c>
      <c r="H11" s="126">
        <f t="shared" si="1"/>
        <v>12500</v>
      </c>
      <c r="I11" s="127">
        <f t="shared" si="2"/>
        <v>12500</v>
      </c>
      <c r="J11" s="11">
        <v>12500</v>
      </c>
      <c r="K11" s="125"/>
      <c r="L11" s="125"/>
      <c r="M11" s="128"/>
    </row>
    <row r="12" spans="1:13" ht="39.950000000000003" customHeight="1">
      <c r="A12" s="122">
        <v>9</v>
      </c>
      <c r="B12" s="124" t="str">
        <f t="shared" si="7"/>
        <v>유니온</v>
      </c>
      <c r="C12" s="128" t="str">
        <f t="shared" si="7"/>
        <v>(신설)</v>
      </c>
      <c r="D12" s="495" t="s">
        <v>13</v>
      </c>
      <c r="E12" s="430"/>
      <c r="F12" s="125">
        <v>1</v>
      </c>
      <c r="G12" s="125" t="s">
        <v>174</v>
      </c>
      <c r="H12" s="126">
        <f t="shared" si="1"/>
        <v>19500</v>
      </c>
      <c r="I12" s="127">
        <f t="shared" si="2"/>
        <v>19500</v>
      </c>
      <c r="J12" s="11">
        <v>19500</v>
      </c>
      <c r="K12" s="125"/>
      <c r="L12" s="125"/>
      <c r="M12" s="128"/>
    </row>
    <row r="13" spans="1:13" ht="39.950000000000003" customHeight="1">
      <c r="A13" s="122">
        <v>10</v>
      </c>
      <c r="B13" s="124" t="str">
        <f t="shared" si="7"/>
        <v>유니온</v>
      </c>
      <c r="C13" s="128" t="str">
        <f t="shared" si="7"/>
        <v>(신설)</v>
      </c>
      <c r="D13" s="495" t="s">
        <v>14</v>
      </c>
      <c r="E13" s="430"/>
      <c r="F13" s="125">
        <v>1</v>
      </c>
      <c r="G13" s="125" t="s">
        <v>174</v>
      </c>
      <c r="H13" s="126">
        <f t="shared" si="1"/>
        <v>27500</v>
      </c>
      <c r="I13" s="127">
        <f t="shared" si="2"/>
        <v>27500</v>
      </c>
      <c r="J13" s="11">
        <v>27500</v>
      </c>
      <c r="K13" s="125"/>
      <c r="L13" s="125"/>
      <c r="M13" s="128"/>
    </row>
    <row r="14" spans="1:13" ht="39.950000000000003" customHeight="1">
      <c r="A14" s="122">
        <v>11</v>
      </c>
      <c r="B14" s="124" t="str">
        <f t="shared" si="7"/>
        <v>유니온</v>
      </c>
      <c r="C14" s="128" t="str">
        <f t="shared" si="7"/>
        <v>(신설)</v>
      </c>
      <c r="D14" s="495" t="s">
        <v>15</v>
      </c>
      <c r="E14" s="430"/>
      <c r="F14" s="125">
        <v>1</v>
      </c>
      <c r="G14" s="125" t="s">
        <v>174</v>
      </c>
      <c r="H14" s="126">
        <f t="shared" si="1"/>
        <v>37500</v>
      </c>
      <c r="I14" s="127">
        <f t="shared" si="2"/>
        <v>37500</v>
      </c>
      <c r="J14" s="11">
        <v>37500</v>
      </c>
      <c r="K14" s="125"/>
      <c r="L14" s="125"/>
      <c r="M14" s="128"/>
    </row>
    <row r="15" spans="1:13" ht="39.950000000000003" customHeight="1">
      <c r="A15" s="114">
        <v>12</v>
      </c>
      <c r="B15" s="113" t="str">
        <f t="shared" si="7"/>
        <v>유니온</v>
      </c>
      <c r="C15" s="133" t="str">
        <f t="shared" si="7"/>
        <v>(신설)</v>
      </c>
      <c r="D15" s="497" t="s">
        <v>16</v>
      </c>
      <c r="E15" s="436"/>
      <c r="F15" s="130">
        <v>1</v>
      </c>
      <c r="G15" s="130" t="s">
        <v>174</v>
      </c>
      <c r="H15" s="131">
        <f t="shared" si="1"/>
        <v>49000</v>
      </c>
      <c r="I15" s="132">
        <f t="shared" si="2"/>
        <v>49000</v>
      </c>
      <c r="J15" s="12">
        <v>49000</v>
      </c>
      <c r="K15" s="130"/>
      <c r="L15" s="130"/>
      <c r="M15" s="133"/>
    </row>
    <row r="16" spans="1:13" ht="30" customHeight="1">
      <c r="A16" s="443" t="s">
        <v>133</v>
      </c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5"/>
    </row>
    <row r="17" spans="1:20" ht="24.95" customHeight="1">
      <c r="A17" s="79">
        <f>A15+1</f>
        <v>13</v>
      </c>
      <c r="B17" s="446" t="s">
        <v>167</v>
      </c>
      <c r="C17" s="433"/>
      <c r="D17" s="136" t="s">
        <v>82</v>
      </c>
      <c r="E17" s="118" t="s">
        <v>29</v>
      </c>
      <c r="F17" s="118">
        <v>1</v>
      </c>
      <c r="G17" s="118" t="s">
        <v>18</v>
      </c>
      <c r="H17" s="119">
        <f>ROUND(I17*92%,-2)</f>
        <v>191400</v>
      </c>
      <c r="I17" s="120">
        <v>208000</v>
      </c>
      <c r="J17" s="13">
        <v>40299</v>
      </c>
      <c r="K17" s="13">
        <v>100566</v>
      </c>
      <c r="L17" s="13">
        <f t="shared" ref="L17:L35" si="8">I17-J17-K17</f>
        <v>67135</v>
      </c>
      <c r="M17" s="80"/>
      <c r="N17" s="10">
        <f>L17+K17+J17</f>
        <v>208000</v>
      </c>
      <c r="O17" s="5">
        <f>N17-I17</f>
        <v>0</v>
      </c>
      <c r="Q17" s="5"/>
      <c r="S17" s="5"/>
      <c r="T17" s="5"/>
    </row>
    <row r="18" spans="1:20" ht="24.95" customHeight="1">
      <c r="A18" s="122">
        <f t="shared" ref="A18:A35" si="9">A17+1</f>
        <v>14</v>
      </c>
      <c r="B18" s="447" t="str">
        <f>B17</f>
        <v>본관 연결(새들분수전)</v>
      </c>
      <c r="C18" s="441"/>
      <c r="D18" s="142" t="s">
        <v>170</v>
      </c>
      <c r="E18" s="125" t="s">
        <v>30</v>
      </c>
      <c r="F18" s="125">
        <v>1</v>
      </c>
      <c r="G18" s="125" t="s">
        <v>175</v>
      </c>
      <c r="H18" s="126">
        <f>ROUND(I18*92%,-2)</f>
        <v>207700</v>
      </c>
      <c r="I18" s="127">
        <v>225800</v>
      </c>
      <c r="J18" s="11">
        <v>51813</v>
      </c>
      <c r="K18" s="11">
        <v>102352</v>
      </c>
      <c r="L18" s="11">
        <f t="shared" si="8"/>
        <v>71635</v>
      </c>
      <c r="M18" s="144"/>
      <c r="N18" s="10">
        <f t="shared" ref="N18:N81" si="10">L18+K18+J18</f>
        <v>225800</v>
      </c>
      <c r="O18" s="5">
        <f t="shared" ref="O18:O81" si="11">N18-I18</f>
        <v>0</v>
      </c>
      <c r="T18" s="5"/>
    </row>
    <row r="19" spans="1:20" ht="24.95" customHeight="1">
      <c r="A19" s="122">
        <f t="shared" si="9"/>
        <v>15</v>
      </c>
      <c r="B19" s="447" t="str">
        <f t="shared" ref="B19:B29" si="12">B18</f>
        <v>본관 연결(새들분수전)</v>
      </c>
      <c r="C19" s="441"/>
      <c r="D19" s="142" t="s">
        <v>170</v>
      </c>
      <c r="E19" s="125" t="s">
        <v>33</v>
      </c>
      <c r="F19" s="125">
        <v>1</v>
      </c>
      <c r="G19" s="125" t="s">
        <v>175</v>
      </c>
      <c r="H19" s="126">
        <f t="shared" ref="H19:H82" si="13">ROUND(I19*92%,-2)</f>
        <v>255600</v>
      </c>
      <c r="I19" s="127">
        <v>277800</v>
      </c>
      <c r="J19" s="11">
        <v>66256</v>
      </c>
      <c r="K19" s="11">
        <v>123972</v>
      </c>
      <c r="L19" s="11">
        <f t="shared" si="8"/>
        <v>87572</v>
      </c>
      <c r="M19" s="144"/>
      <c r="N19" s="10">
        <f t="shared" si="10"/>
        <v>277800</v>
      </c>
      <c r="O19" s="5">
        <f t="shared" si="11"/>
        <v>0</v>
      </c>
    </row>
    <row r="20" spans="1:20" ht="24.95" customHeight="1">
      <c r="A20" s="122">
        <f t="shared" si="9"/>
        <v>16</v>
      </c>
      <c r="B20" s="447" t="str">
        <f t="shared" si="12"/>
        <v>본관 연결(새들분수전)</v>
      </c>
      <c r="C20" s="441"/>
      <c r="D20" s="142" t="s">
        <v>170</v>
      </c>
      <c r="E20" s="125" t="s">
        <v>31</v>
      </c>
      <c r="F20" s="125">
        <v>1</v>
      </c>
      <c r="G20" s="125" t="s">
        <v>175</v>
      </c>
      <c r="H20" s="126">
        <f t="shared" si="13"/>
        <v>277700</v>
      </c>
      <c r="I20" s="127">
        <v>301800</v>
      </c>
      <c r="J20" s="11">
        <v>79689</v>
      </c>
      <c r="K20" s="11">
        <v>128337</v>
      </c>
      <c r="L20" s="11">
        <f t="shared" si="8"/>
        <v>93774</v>
      </c>
      <c r="M20" s="144"/>
      <c r="N20" s="10">
        <f t="shared" si="10"/>
        <v>301800</v>
      </c>
      <c r="O20" s="5">
        <f t="shared" si="11"/>
        <v>0</v>
      </c>
    </row>
    <row r="21" spans="1:20" ht="24.95" customHeight="1">
      <c r="A21" s="114">
        <f t="shared" si="9"/>
        <v>17</v>
      </c>
      <c r="B21" s="458" t="str">
        <f t="shared" si="12"/>
        <v>본관 연결(새들분수전)</v>
      </c>
      <c r="C21" s="435"/>
      <c r="D21" s="143" t="s">
        <v>170</v>
      </c>
      <c r="E21" s="130" t="s">
        <v>32</v>
      </c>
      <c r="F21" s="130">
        <v>1</v>
      </c>
      <c r="G21" s="130" t="s">
        <v>175</v>
      </c>
      <c r="H21" s="131">
        <f t="shared" si="13"/>
        <v>363400</v>
      </c>
      <c r="I21" s="132">
        <v>395000</v>
      </c>
      <c r="J21" s="12">
        <v>123826</v>
      </c>
      <c r="K21" s="12">
        <v>151742</v>
      </c>
      <c r="L21" s="12">
        <f t="shared" si="8"/>
        <v>119432</v>
      </c>
      <c r="M21" s="145"/>
      <c r="N21" s="10">
        <f t="shared" si="10"/>
        <v>395000</v>
      </c>
      <c r="O21" s="5">
        <f t="shared" si="11"/>
        <v>0</v>
      </c>
    </row>
    <row r="22" spans="1:20" ht="24.95" customHeight="1">
      <c r="A22" s="79">
        <f t="shared" si="9"/>
        <v>18</v>
      </c>
      <c r="B22" s="446" t="str">
        <f t="shared" si="12"/>
        <v>본관 연결(새들분수전)</v>
      </c>
      <c r="C22" s="433"/>
      <c r="D22" s="136" t="s">
        <v>170</v>
      </c>
      <c r="E22" s="118" t="s">
        <v>34</v>
      </c>
      <c r="F22" s="118">
        <v>1</v>
      </c>
      <c r="G22" s="118" t="s">
        <v>175</v>
      </c>
      <c r="H22" s="119">
        <f t="shared" si="13"/>
        <v>200100</v>
      </c>
      <c r="I22" s="120">
        <v>217500</v>
      </c>
      <c r="J22" s="13">
        <v>42218</v>
      </c>
      <c r="K22" s="13">
        <v>104930</v>
      </c>
      <c r="L22" s="13">
        <f t="shared" si="8"/>
        <v>70352</v>
      </c>
      <c r="M22" s="80"/>
      <c r="N22" s="10">
        <f t="shared" si="10"/>
        <v>217500</v>
      </c>
      <c r="O22" s="5">
        <f t="shared" si="11"/>
        <v>0</v>
      </c>
    </row>
    <row r="23" spans="1:20" ht="24.95" customHeight="1">
      <c r="A23" s="122">
        <f t="shared" si="9"/>
        <v>19</v>
      </c>
      <c r="B23" s="447" t="str">
        <f t="shared" si="12"/>
        <v>본관 연결(새들분수전)</v>
      </c>
      <c r="C23" s="441"/>
      <c r="D23" s="142" t="s">
        <v>170</v>
      </c>
      <c r="E23" s="125" t="s">
        <v>35</v>
      </c>
      <c r="F23" s="125">
        <v>1</v>
      </c>
      <c r="G23" s="125" t="s">
        <v>175</v>
      </c>
      <c r="H23" s="126">
        <f t="shared" si="13"/>
        <v>216200</v>
      </c>
      <c r="I23" s="127">
        <v>235000</v>
      </c>
      <c r="J23" s="11">
        <v>53732</v>
      </c>
      <c r="K23" s="11">
        <v>106716</v>
      </c>
      <c r="L23" s="11">
        <f t="shared" si="8"/>
        <v>74552</v>
      </c>
      <c r="M23" s="144"/>
      <c r="N23" s="10">
        <f t="shared" si="10"/>
        <v>235000</v>
      </c>
      <c r="O23" s="5">
        <f t="shared" si="11"/>
        <v>0</v>
      </c>
    </row>
    <row r="24" spans="1:20" ht="24.95" customHeight="1">
      <c r="A24" s="122">
        <f t="shared" si="9"/>
        <v>20</v>
      </c>
      <c r="B24" s="447" t="str">
        <f t="shared" si="12"/>
        <v>본관 연결(새들분수전)</v>
      </c>
      <c r="C24" s="441"/>
      <c r="D24" s="142" t="s">
        <v>170</v>
      </c>
      <c r="E24" s="125" t="s">
        <v>36</v>
      </c>
      <c r="F24" s="125">
        <v>1</v>
      </c>
      <c r="G24" s="125" t="s">
        <v>175</v>
      </c>
      <c r="H24" s="126">
        <f t="shared" si="13"/>
        <v>265600</v>
      </c>
      <c r="I24" s="127">
        <v>288700</v>
      </c>
      <c r="J24" s="11">
        <v>69488</v>
      </c>
      <c r="K24" s="11">
        <v>128336</v>
      </c>
      <c r="L24" s="11">
        <f t="shared" si="8"/>
        <v>90876</v>
      </c>
      <c r="M24" s="144"/>
      <c r="N24" s="10">
        <f t="shared" si="10"/>
        <v>288700</v>
      </c>
      <c r="O24" s="5">
        <f t="shared" si="11"/>
        <v>0</v>
      </c>
    </row>
    <row r="25" spans="1:20" ht="24.95" customHeight="1">
      <c r="A25" s="122">
        <f t="shared" si="9"/>
        <v>21</v>
      </c>
      <c r="B25" s="447" t="str">
        <f t="shared" si="12"/>
        <v>본관 연결(새들분수전)</v>
      </c>
      <c r="C25" s="441"/>
      <c r="D25" s="142" t="s">
        <v>170</v>
      </c>
      <c r="E25" s="125" t="s">
        <v>37</v>
      </c>
      <c r="F25" s="125">
        <v>1</v>
      </c>
      <c r="G25" s="125" t="s">
        <v>175</v>
      </c>
      <c r="H25" s="126">
        <f t="shared" si="13"/>
        <v>286900</v>
      </c>
      <c r="I25" s="127">
        <v>311800</v>
      </c>
      <c r="J25" s="11">
        <v>82113</v>
      </c>
      <c r="K25" s="11">
        <v>132701</v>
      </c>
      <c r="L25" s="11">
        <f t="shared" si="8"/>
        <v>96986</v>
      </c>
      <c r="M25" s="144"/>
      <c r="N25" s="10">
        <f t="shared" si="10"/>
        <v>311800</v>
      </c>
      <c r="O25" s="5">
        <f t="shared" si="11"/>
        <v>0</v>
      </c>
    </row>
    <row r="26" spans="1:20" ht="24.95" customHeight="1">
      <c r="A26" s="122">
        <f t="shared" si="9"/>
        <v>22</v>
      </c>
      <c r="B26" s="447" t="str">
        <f t="shared" si="12"/>
        <v>본관 연결(새들분수전)</v>
      </c>
      <c r="C26" s="441"/>
      <c r="D26" s="142" t="s">
        <v>170</v>
      </c>
      <c r="E26" s="125" t="s">
        <v>38</v>
      </c>
      <c r="F26" s="125">
        <v>1</v>
      </c>
      <c r="G26" s="125" t="s">
        <v>175</v>
      </c>
      <c r="H26" s="126">
        <f t="shared" si="13"/>
        <v>382700</v>
      </c>
      <c r="I26" s="127">
        <v>416000</v>
      </c>
      <c r="J26" s="11">
        <v>131502</v>
      </c>
      <c r="K26" s="11">
        <v>158685</v>
      </c>
      <c r="L26" s="11">
        <f t="shared" si="8"/>
        <v>125813</v>
      </c>
      <c r="M26" s="144"/>
      <c r="N26" s="10">
        <f t="shared" si="10"/>
        <v>416000</v>
      </c>
      <c r="O26" s="5">
        <f t="shared" si="11"/>
        <v>0</v>
      </c>
    </row>
    <row r="27" spans="1:20" ht="24.95" customHeight="1">
      <c r="A27" s="114">
        <f t="shared" si="9"/>
        <v>23</v>
      </c>
      <c r="B27" s="458" t="str">
        <f t="shared" si="12"/>
        <v>본관 연결(새들분수전)</v>
      </c>
      <c r="C27" s="435"/>
      <c r="D27" s="143" t="s">
        <v>170</v>
      </c>
      <c r="E27" s="130" t="s">
        <v>39</v>
      </c>
      <c r="F27" s="130">
        <v>1</v>
      </c>
      <c r="G27" s="130" t="s">
        <v>175</v>
      </c>
      <c r="H27" s="131">
        <f t="shared" si="13"/>
        <v>435300</v>
      </c>
      <c r="I27" s="132">
        <v>473200</v>
      </c>
      <c r="J27" s="12">
        <v>166953</v>
      </c>
      <c r="K27" s="12">
        <v>166420</v>
      </c>
      <c r="L27" s="12">
        <f t="shared" si="8"/>
        <v>139827</v>
      </c>
      <c r="M27" s="145"/>
      <c r="N27" s="10">
        <f t="shared" si="10"/>
        <v>473200</v>
      </c>
      <c r="O27" s="5">
        <f t="shared" si="11"/>
        <v>0</v>
      </c>
    </row>
    <row r="28" spans="1:20" ht="24.95" customHeight="1">
      <c r="A28" s="79">
        <f t="shared" si="9"/>
        <v>24</v>
      </c>
      <c r="B28" s="446" t="str">
        <f t="shared" si="12"/>
        <v>본관 연결(새들분수전)</v>
      </c>
      <c r="C28" s="433"/>
      <c r="D28" s="136" t="s">
        <v>170</v>
      </c>
      <c r="E28" s="118" t="s">
        <v>40</v>
      </c>
      <c r="F28" s="118">
        <v>1</v>
      </c>
      <c r="G28" s="118" t="s">
        <v>175</v>
      </c>
      <c r="H28" s="119">
        <f t="shared" si="13"/>
        <v>209800</v>
      </c>
      <c r="I28" s="120">
        <v>228000</v>
      </c>
      <c r="J28" s="13">
        <v>45147</v>
      </c>
      <c r="K28" s="13">
        <v>109294</v>
      </c>
      <c r="L28" s="13">
        <f t="shared" si="8"/>
        <v>73559</v>
      </c>
      <c r="M28" s="80"/>
      <c r="N28" s="10">
        <f t="shared" si="10"/>
        <v>228000</v>
      </c>
      <c r="O28" s="5">
        <f t="shared" si="11"/>
        <v>0</v>
      </c>
    </row>
    <row r="29" spans="1:20" ht="24.95" customHeight="1">
      <c r="A29" s="122">
        <f t="shared" si="9"/>
        <v>25</v>
      </c>
      <c r="B29" s="447" t="str">
        <f t="shared" si="12"/>
        <v>본관 연결(새들분수전)</v>
      </c>
      <c r="C29" s="441"/>
      <c r="D29" s="142" t="s">
        <v>170</v>
      </c>
      <c r="E29" s="125" t="s">
        <v>41</v>
      </c>
      <c r="F29" s="125">
        <v>1</v>
      </c>
      <c r="G29" s="125" t="s">
        <v>175</v>
      </c>
      <c r="H29" s="126">
        <f t="shared" si="13"/>
        <v>226000</v>
      </c>
      <c r="I29" s="127">
        <v>245600</v>
      </c>
      <c r="J29" s="11">
        <v>56661</v>
      </c>
      <c r="K29" s="11">
        <v>111080</v>
      </c>
      <c r="L29" s="11">
        <f t="shared" si="8"/>
        <v>77859</v>
      </c>
      <c r="M29" s="144"/>
      <c r="N29" s="10">
        <f t="shared" si="10"/>
        <v>245600</v>
      </c>
      <c r="O29" s="5">
        <f t="shared" si="11"/>
        <v>0</v>
      </c>
    </row>
    <row r="30" spans="1:20" ht="24.95" customHeight="1">
      <c r="A30" s="134">
        <f t="shared" si="9"/>
        <v>26</v>
      </c>
      <c r="B30" s="478" t="str">
        <f>B29</f>
        <v>본관 연결(새들분수전)</v>
      </c>
      <c r="C30" s="479"/>
      <c r="D30" s="146" t="s">
        <v>170</v>
      </c>
      <c r="E30" s="137" t="s">
        <v>42</v>
      </c>
      <c r="F30" s="137">
        <v>1</v>
      </c>
      <c r="G30" s="137" t="s">
        <v>175</v>
      </c>
      <c r="H30" s="138">
        <f t="shared" si="13"/>
        <v>273700</v>
      </c>
      <c r="I30" s="139">
        <v>297500</v>
      </c>
      <c r="J30" s="140">
        <v>71003</v>
      </c>
      <c r="K30" s="140">
        <v>132701</v>
      </c>
      <c r="L30" s="140">
        <f t="shared" si="8"/>
        <v>93796</v>
      </c>
      <c r="M30" s="147"/>
      <c r="N30" s="10">
        <f t="shared" si="10"/>
        <v>297500</v>
      </c>
      <c r="O30" s="5">
        <f t="shared" si="11"/>
        <v>0</v>
      </c>
    </row>
    <row r="31" spans="1:20" ht="24.95" customHeight="1">
      <c r="A31" s="122">
        <f t="shared" si="9"/>
        <v>27</v>
      </c>
      <c r="B31" s="447" t="str">
        <f>B30</f>
        <v>본관 연결(새들분수전)</v>
      </c>
      <c r="C31" s="441"/>
      <c r="D31" s="142" t="s">
        <v>170</v>
      </c>
      <c r="E31" s="125" t="s">
        <v>43</v>
      </c>
      <c r="F31" s="125">
        <v>1</v>
      </c>
      <c r="G31" s="125" t="s">
        <v>175</v>
      </c>
      <c r="H31" s="126">
        <f t="shared" si="13"/>
        <v>295800</v>
      </c>
      <c r="I31" s="127">
        <v>321500</v>
      </c>
      <c r="J31" s="11">
        <v>84436</v>
      </c>
      <c r="K31" s="11">
        <v>137066</v>
      </c>
      <c r="L31" s="11">
        <f t="shared" si="8"/>
        <v>99998</v>
      </c>
      <c r="M31" s="144"/>
      <c r="N31" s="10">
        <f t="shared" si="10"/>
        <v>321500</v>
      </c>
      <c r="O31" s="5">
        <f t="shared" si="11"/>
        <v>0</v>
      </c>
    </row>
    <row r="32" spans="1:20" ht="24.95" customHeight="1">
      <c r="A32" s="122">
        <f t="shared" si="9"/>
        <v>28</v>
      </c>
      <c r="B32" s="447" t="str">
        <f t="shared" ref="B32:B40" si="14">B31</f>
        <v>본관 연결(새들분수전)</v>
      </c>
      <c r="C32" s="441"/>
      <c r="D32" s="142" t="s">
        <v>170</v>
      </c>
      <c r="E32" s="125" t="s">
        <v>44</v>
      </c>
      <c r="F32" s="125">
        <v>1</v>
      </c>
      <c r="G32" s="125" t="s">
        <v>175</v>
      </c>
      <c r="H32" s="126">
        <f t="shared" si="13"/>
        <v>399300</v>
      </c>
      <c r="I32" s="127">
        <v>434000</v>
      </c>
      <c r="J32" s="11">
        <v>137259</v>
      </c>
      <c r="K32" s="11">
        <v>165627</v>
      </c>
      <c r="L32" s="11">
        <f t="shared" si="8"/>
        <v>131114</v>
      </c>
      <c r="M32" s="144"/>
      <c r="N32" s="10">
        <f t="shared" si="10"/>
        <v>434000</v>
      </c>
      <c r="O32" s="5">
        <f t="shared" si="11"/>
        <v>0</v>
      </c>
    </row>
    <row r="33" spans="1:15" ht="24.95" customHeight="1">
      <c r="A33" s="114">
        <f t="shared" si="9"/>
        <v>29</v>
      </c>
      <c r="B33" s="458" t="str">
        <f t="shared" si="14"/>
        <v>본관 연결(새들분수전)</v>
      </c>
      <c r="C33" s="435"/>
      <c r="D33" s="143" t="s">
        <v>170</v>
      </c>
      <c r="E33" s="130" t="s">
        <v>45</v>
      </c>
      <c r="F33" s="130">
        <v>1</v>
      </c>
      <c r="G33" s="130" t="s">
        <v>175</v>
      </c>
      <c r="H33" s="131">
        <f t="shared" si="13"/>
        <v>452200</v>
      </c>
      <c r="I33" s="132">
        <v>491500</v>
      </c>
      <c r="J33" s="12">
        <v>172710</v>
      </c>
      <c r="K33" s="12">
        <v>173362</v>
      </c>
      <c r="L33" s="12">
        <f t="shared" si="8"/>
        <v>145428</v>
      </c>
      <c r="M33" s="145"/>
      <c r="N33" s="10">
        <f t="shared" si="10"/>
        <v>491500</v>
      </c>
      <c r="O33" s="5">
        <f t="shared" si="11"/>
        <v>0</v>
      </c>
    </row>
    <row r="34" spans="1:15" ht="24.95" customHeight="1">
      <c r="A34" s="79">
        <f t="shared" si="9"/>
        <v>30</v>
      </c>
      <c r="B34" s="446" t="str">
        <f t="shared" si="14"/>
        <v>본관 연결(새들분수전)</v>
      </c>
      <c r="C34" s="433"/>
      <c r="D34" s="136" t="s">
        <v>170</v>
      </c>
      <c r="E34" s="118" t="s">
        <v>46</v>
      </c>
      <c r="F34" s="118">
        <v>1</v>
      </c>
      <c r="G34" s="118" t="s">
        <v>175</v>
      </c>
      <c r="H34" s="119">
        <f t="shared" si="13"/>
        <v>237800</v>
      </c>
      <c r="I34" s="120">
        <v>258500</v>
      </c>
      <c r="J34" s="13">
        <v>63327</v>
      </c>
      <c r="K34" s="13">
        <v>113659</v>
      </c>
      <c r="L34" s="13">
        <f t="shared" si="8"/>
        <v>81514</v>
      </c>
      <c r="M34" s="80"/>
      <c r="N34" s="10">
        <f t="shared" si="10"/>
        <v>258500</v>
      </c>
      <c r="O34" s="5">
        <f t="shared" si="11"/>
        <v>0</v>
      </c>
    </row>
    <row r="35" spans="1:15" ht="24.95" customHeight="1">
      <c r="A35" s="114">
        <f t="shared" si="9"/>
        <v>31</v>
      </c>
      <c r="B35" s="458" t="str">
        <f t="shared" si="14"/>
        <v>본관 연결(새들분수전)</v>
      </c>
      <c r="C35" s="435"/>
      <c r="D35" s="143" t="s">
        <v>170</v>
      </c>
      <c r="E35" s="130" t="s">
        <v>47</v>
      </c>
      <c r="F35" s="130">
        <v>1</v>
      </c>
      <c r="G35" s="130" t="s">
        <v>175</v>
      </c>
      <c r="H35" s="131">
        <f t="shared" si="13"/>
        <v>253700</v>
      </c>
      <c r="I35" s="132">
        <v>275800</v>
      </c>
      <c r="J35" s="12">
        <v>74841</v>
      </c>
      <c r="K35" s="12">
        <v>115445</v>
      </c>
      <c r="L35" s="12">
        <f t="shared" si="8"/>
        <v>85514</v>
      </c>
      <c r="M35" s="145"/>
      <c r="N35" s="10">
        <f t="shared" si="10"/>
        <v>275800</v>
      </c>
      <c r="O35" s="5">
        <f t="shared" si="11"/>
        <v>0</v>
      </c>
    </row>
    <row r="36" spans="1:15" ht="24.95" customHeight="1">
      <c r="A36" s="79">
        <f t="shared" ref="A36:A89" si="15">A35+1</f>
        <v>32</v>
      </c>
      <c r="B36" s="446" t="str">
        <f t="shared" si="14"/>
        <v>본관 연결(새들분수전)</v>
      </c>
      <c r="C36" s="433"/>
      <c r="D36" s="136" t="s">
        <v>170</v>
      </c>
      <c r="E36" s="118" t="s">
        <v>48</v>
      </c>
      <c r="F36" s="118">
        <v>1</v>
      </c>
      <c r="G36" s="118" t="s">
        <v>175</v>
      </c>
      <c r="H36" s="119">
        <f t="shared" si="13"/>
        <v>306400</v>
      </c>
      <c r="I36" s="120">
        <v>333000</v>
      </c>
      <c r="J36" s="13">
        <v>90193</v>
      </c>
      <c r="K36" s="13">
        <v>139644</v>
      </c>
      <c r="L36" s="13">
        <f t="shared" ref="L36:L69" si="16">I36-J36-K36</f>
        <v>103163</v>
      </c>
      <c r="M36" s="80"/>
      <c r="N36" s="10">
        <f t="shared" si="10"/>
        <v>333000</v>
      </c>
      <c r="O36" s="5">
        <f t="shared" si="11"/>
        <v>0</v>
      </c>
    </row>
    <row r="37" spans="1:15" ht="24.95" customHeight="1">
      <c r="A37" s="122">
        <f t="shared" si="15"/>
        <v>33</v>
      </c>
      <c r="B37" s="447" t="str">
        <f t="shared" si="14"/>
        <v>본관 연결(새들분수전)</v>
      </c>
      <c r="C37" s="441"/>
      <c r="D37" s="142" t="s">
        <v>170</v>
      </c>
      <c r="E37" s="125" t="s">
        <v>49</v>
      </c>
      <c r="F37" s="125">
        <v>1</v>
      </c>
      <c r="G37" s="125" t="s">
        <v>175</v>
      </c>
      <c r="H37" s="126">
        <f t="shared" si="13"/>
        <v>330700</v>
      </c>
      <c r="I37" s="127">
        <v>359500</v>
      </c>
      <c r="J37" s="11">
        <v>105545</v>
      </c>
      <c r="K37" s="11">
        <v>144009</v>
      </c>
      <c r="L37" s="11">
        <f t="shared" si="16"/>
        <v>109946</v>
      </c>
      <c r="M37" s="144"/>
      <c r="N37" s="10">
        <f t="shared" si="10"/>
        <v>359500</v>
      </c>
      <c r="O37" s="5">
        <f t="shared" si="11"/>
        <v>0</v>
      </c>
    </row>
    <row r="38" spans="1:15" ht="24.95" customHeight="1">
      <c r="A38" s="122">
        <f t="shared" si="15"/>
        <v>34</v>
      </c>
      <c r="B38" s="447" t="str">
        <f t="shared" si="14"/>
        <v>본관 연결(새들분수전)</v>
      </c>
      <c r="C38" s="441"/>
      <c r="D38" s="142" t="s">
        <v>170</v>
      </c>
      <c r="E38" s="125" t="s">
        <v>50</v>
      </c>
      <c r="F38" s="125">
        <v>1</v>
      </c>
      <c r="G38" s="125" t="s">
        <v>175</v>
      </c>
      <c r="H38" s="126">
        <f t="shared" si="13"/>
        <v>434200</v>
      </c>
      <c r="I38" s="127">
        <v>472000</v>
      </c>
      <c r="J38" s="11">
        <v>158368</v>
      </c>
      <c r="K38" s="11">
        <v>172571</v>
      </c>
      <c r="L38" s="11">
        <f t="shared" si="16"/>
        <v>141061</v>
      </c>
      <c r="M38" s="144"/>
      <c r="N38" s="10">
        <f t="shared" si="10"/>
        <v>472000</v>
      </c>
      <c r="O38" s="5">
        <f t="shared" si="11"/>
        <v>0</v>
      </c>
    </row>
    <row r="39" spans="1:15" ht="24.95" customHeight="1">
      <c r="A39" s="114">
        <f t="shared" si="15"/>
        <v>35</v>
      </c>
      <c r="B39" s="458" t="str">
        <f t="shared" si="14"/>
        <v>본관 연결(새들분수전)</v>
      </c>
      <c r="C39" s="435"/>
      <c r="D39" s="143" t="s">
        <v>170</v>
      </c>
      <c r="E39" s="130" t="s">
        <v>51</v>
      </c>
      <c r="F39" s="130">
        <v>1</v>
      </c>
      <c r="G39" s="130" t="s">
        <v>175</v>
      </c>
      <c r="H39" s="131">
        <f t="shared" si="13"/>
        <v>488500</v>
      </c>
      <c r="I39" s="132">
        <v>531000</v>
      </c>
      <c r="J39" s="12">
        <v>194829</v>
      </c>
      <c r="K39" s="12">
        <v>180306</v>
      </c>
      <c r="L39" s="12">
        <f t="shared" si="16"/>
        <v>155865</v>
      </c>
      <c r="M39" s="145"/>
      <c r="N39" s="10">
        <f t="shared" si="10"/>
        <v>531000</v>
      </c>
      <c r="O39" s="5">
        <f t="shared" si="11"/>
        <v>0</v>
      </c>
    </row>
    <row r="40" spans="1:15" ht="24.95" customHeight="1">
      <c r="A40" s="79">
        <f t="shared" si="15"/>
        <v>36</v>
      </c>
      <c r="B40" s="446" t="str">
        <f t="shared" si="14"/>
        <v>본관 연결(새들분수전)</v>
      </c>
      <c r="C40" s="433"/>
      <c r="D40" s="136" t="s">
        <v>170</v>
      </c>
      <c r="E40" s="118" t="s">
        <v>52</v>
      </c>
      <c r="F40" s="118">
        <v>1</v>
      </c>
      <c r="G40" s="118" t="s">
        <v>175</v>
      </c>
      <c r="H40" s="119">
        <f t="shared" si="13"/>
        <v>254800</v>
      </c>
      <c r="I40" s="120">
        <v>277000</v>
      </c>
      <c r="J40" s="13">
        <v>72720</v>
      </c>
      <c r="K40" s="13">
        <v>118022</v>
      </c>
      <c r="L40" s="13">
        <f t="shared" si="16"/>
        <v>86258</v>
      </c>
      <c r="M40" s="80"/>
      <c r="N40" s="10">
        <f t="shared" si="10"/>
        <v>277000</v>
      </c>
      <c r="O40" s="5">
        <f t="shared" si="11"/>
        <v>0</v>
      </c>
    </row>
    <row r="41" spans="1:15" ht="24.95" customHeight="1">
      <c r="A41" s="122">
        <f t="shared" si="15"/>
        <v>37</v>
      </c>
      <c r="B41" s="447" t="str">
        <f t="shared" ref="B41:B62" si="17">B40</f>
        <v>본관 연결(새들분수전)</v>
      </c>
      <c r="C41" s="441"/>
      <c r="D41" s="142" t="s">
        <v>170</v>
      </c>
      <c r="E41" s="125" t="s">
        <v>53</v>
      </c>
      <c r="F41" s="125">
        <v>1</v>
      </c>
      <c r="G41" s="125" t="s">
        <v>175</v>
      </c>
      <c r="H41" s="126">
        <f t="shared" si="13"/>
        <v>274000</v>
      </c>
      <c r="I41" s="127">
        <v>297800</v>
      </c>
      <c r="J41" s="11">
        <v>86658</v>
      </c>
      <c r="K41" s="11">
        <v>119809</v>
      </c>
      <c r="L41" s="11">
        <f t="shared" si="16"/>
        <v>91333</v>
      </c>
      <c r="M41" s="144"/>
      <c r="N41" s="10">
        <f t="shared" si="10"/>
        <v>297800</v>
      </c>
      <c r="O41" s="5">
        <f t="shared" si="11"/>
        <v>0</v>
      </c>
    </row>
    <row r="42" spans="1:15" ht="24.95" customHeight="1">
      <c r="A42" s="122">
        <f t="shared" si="15"/>
        <v>38</v>
      </c>
      <c r="B42" s="447" t="str">
        <f t="shared" si="17"/>
        <v>본관 연결(새들분수전)</v>
      </c>
      <c r="C42" s="441"/>
      <c r="D42" s="142" t="s">
        <v>170</v>
      </c>
      <c r="E42" s="125" t="s">
        <v>54</v>
      </c>
      <c r="F42" s="125">
        <v>1</v>
      </c>
      <c r="G42" s="125" t="s">
        <v>175</v>
      </c>
      <c r="H42" s="126">
        <f t="shared" si="13"/>
        <v>328400</v>
      </c>
      <c r="I42" s="127">
        <v>357000</v>
      </c>
      <c r="J42" s="11">
        <v>100495</v>
      </c>
      <c r="K42" s="11">
        <v>146586</v>
      </c>
      <c r="L42" s="11">
        <f t="shared" si="16"/>
        <v>109919</v>
      </c>
      <c r="M42" s="144"/>
      <c r="N42" s="10">
        <f t="shared" si="10"/>
        <v>357000</v>
      </c>
      <c r="O42" s="5">
        <f t="shared" si="11"/>
        <v>0</v>
      </c>
    </row>
    <row r="43" spans="1:15" ht="24.95" customHeight="1">
      <c r="A43" s="122">
        <f t="shared" si="15"/>
        <v>39</v>
      </c>
      <c r="B43" s="447" t="str">
        <f t="shared" si="17"/>
        <v>본관 연결(새들분수전)</v>
      </c>
      <c r="C43" s="441"/>
      <c r="D43" s="142" t="s">
        <v>170</v>
      </c>
      <c r="E43" s="125" t="s">
        <v>55</v>
      </c>
      <c r="F43" s="125">
        <v>1</v>
      </c>
      <c r="G43" s="125" t="s">
        <v>175</v>
      </c>
      <c r="H43" s="126">
        <f t="shared" si="13"/>
        <v>356000</v>
      </c>
      <c r="I43" s="127">
        <v>387000</v>
      </c>
      <c r="J43" s="11">
        <v>118473</v>
      </c>
      <c r="K43" s="11">
        <v>150951</v>
      </c>
      <c r="L43" s="11">
        <f t="shared" si="16"/>
        <v>117576</v>
      </c>
      <c r="M43" s="144"/>
      <c r="N43" s="10">
        <f t="shared" si="10"/>
        <v>387000</v>
      </c>
      <c r="O43" s="5">
        <f t="shared" si="11"/>
        <v>0</v>
      </c>
    </row>
    <row r="44" spans="1:15" ht="24.95" customHeight="1">
      <c r="A44" s="122">
        <f t="shared" si="15"/>
        <v>40</v>
      </c>
      <c r="B44" s="447" t="str">
        <f t="shared" si="17"/>
        <v>본관 연결(새들분수전)</v>
      </c>
      <c r="C44" s="441"/>
      <c r="D44" s="142" t="s">
        <v>170</v>
      </c>
      <c r="E44" s="125" t="s">
        <v>56</v>
      </c>
      <c r="F44" s="125">
        <v>1</v>
      </c>
      <c r="G44" s="125" t="s">
        <v>175</v>
      </c>
      <c r="H44" s="126">
        <f t="shared" si="13"/>
        <v>466000</v>
      </c>
      <c r="I44" s="127">
        <v>506500</v>
      </c>
      <c r="J44" s="11">
        <v>176750</v>
      </c>
      <c r="K44" s="11">
        <v>179514</v>
      </c>
      <c r="L44" s="11">
        <f t="shared" si="16"/>
        <v>150236</v>
      </c>
      <c r="M44" s="144"/>
      <c r="N44" s="10">
        <f t="shared" si="10"/>
        <v>506500</v>
      </c>
      <c r="O44" s="5">
        <f t="shared" si="11"/>
        <v>0</v>
      </c>
    </row>
    <row r="45" spans="1:15" ht="24.95" customHeight="1">
      <c r="A45" s="114">
        <f t="shared" si="15"/>
        <v>41</v>
      </c>
      <c r="B45" s="458" t="str">
        <f t="shared" si="17"/>
        <v>본관 연결(새들분수전)</v>
      </c>
      <c r="C45" s="435"/>
      <c r="D45" s="143" t="s">
        <v>170</v>
      </c>
      <c r="E45" s="130" t="s">
        <v>57</v>
      </c>
      <c r="F45" s="130">
        <v>1</v>
      </c>
      <c r="G45" s="130" t="s">
        <v>175</v>
      </c>
      <c r="H45" s="131">
        <f t="shared" si="13"/>
        <v>519800</v>
      </c>
      <c r="I45" s="132">
        <v>565000</v>
      </c>
      <c r="J45" s="12">
        <v>213110</v>
      </c>
      <c r="K45" s="12">
        <v>187249</v>
      </c>
      <c r="L45" s="12">
        <f t="shared" si="16"/>
        <v>164641</v>
      </c>
      <c r="M45" s="145"/>
      <c r="N45" s="10">
        <f t="shared" si="10"/>
        <v>565000</v>
      </c>
      <c r="O45" s="5">
        <f t="shared" si="11"/>
        <v>0</v>
      </c>
    </row>
    <row r="46" spans="1:15" ht="24.95" customHeight="1">
      <c r="A46" s="79">
        <f t="shared" si="15"/>
        <v>42</v>
      </c>
      <c r="B46" s="446" t="str">
        <f t="shared" si="17"/>
        <v>본관 연결(새들분수전)</v>
      </c>
      <c r="C46" s="433"/>
      <c r="D46" s="136" t="s">
        <v>170</v>
      </c>
      <c r="E46" s="118" t="s">
        <v>58</v>
      </c>
      <c r="F46" s="118">
        <v>1</v>
      </c>
      <c r="G46" s="118" t="s">
        <v>175</v>
      </c>
      <c r="H46" s="119">
        <f t="shared" si="13"/>
        <v>268600</v>
      </c>
      <c r="I46" s="120">
        <v>292000</v>
      </c>
      <c r="J46" s="13">
        <v>78982</v>
      </c>
      <c r="K46" s="13">
        <v>122387</v>
      </c>
      <c r="L46" s="13">
        <f t="shared" si="16"/>
        <v>90631</v>
      </c>
      <c r="M46" s="80"/>
      <c r="N46" s="10">
        <f t="shared" si="10"/>
        <v>292000</v>
      </c>
      <c r="O46" s="5">
        <f t="shared" si="11"/>
        <v>0</v>
      </c>
    </row>
    <row r="47" spans="1:15" ht="24.95" customHeight="1">
      <c r="A47" s="122">
        <f t="shared" si="15"/>
        <v>43</v>
      </c>
      <c r="B47" s="447" t="str">
        <f t="shared" si="17"/>
        <v>본관 연결(새들분수전)</v>
      </c>
      <c r="C47" s="441"/>
      <c r="D47" s="142" t="s">
        <v>170</v>
      </c>
      <c r="E47" s="125" t="s">
        <v>59</v>
      </c>
      <c r="F47" s="125">
        <v>1</v>
      </c>
      <c r="G47" s="125" t="s">
        <v>175</v>
      </c>
      <c r="H47" s="126">
        <f t="shared" si="13"/>
        <v>286100</v>
      </c>
      <c r="I47" s="127">
        <v>311000</v>
      </c>
      <c r="J47" s="11">
        <v>91607</v>
      </c>
      <c r="K47" s="11">
        <v>124174</v>
      </c>
      <c r="L47" s="11">
        <f t="shared" si="16"/>
        <v>95219</v>
      </c>
      <c r="M47" s="144"/>
      <c r="N47" s="10">
        <f t="shared" si="10"/>
        <v>311000</v>
      </c>
      <c r="O47" s="5">
        <f t="shared" si="11"/>
        <v>0</v>
      </c>
    </row>
    <row r="48" spans="1:15" ht="24.95" customHeight="1">
      <c r="A48" s="122">
        <f t="shared" si="15"/>
        <v>44</v>
      </c>
      <c r="B48" s="447" t="str">
        <f t="shared" si="17"/>
        <v>본관 연결(새들분수전)</v>
      </c>
      <c r="C48" s="441"/>
      <c r="D48" s="142" t="s">
        <v>170</v>
      </c>
      <c r="E48" s="125" t="s">
        <v>61</v>
      </c>
      <c r="F48" s="125">
        <v>1</v>
      </c>
      <c r="G48" s="125" t="s">
        <v>175</v>
      </c>
      <c r="H48" s="126">
        <f t="shared" si="13"/>
        <v>346400</v>
      </c>
      <c r="I48" s="127">
        <v>376500</v>
      </c>
      <c r="J48" s="11">
        <v>107060</v>
      </c>
      <c r="K48" s="11">
        <v>153529</v>
      </c>
      <c r="L48" s="11">
        <f t="shared" si="16"/>
        <v>115911</v>
      </c>
      <c r="M48" s="144"/>
      <c r="N48" s="10">
        <f t="shared" si="10"/>
        <v>376500</v>
      </c>
      <c r="O48" s="5">
        <f t="shared" si="11"/>
        <v>0</v>
      </c>
    </row>
    <row r="49" spans="1:15" ht="24.95" customHeight="1">
      <c r="A49" s="148">
        <f t="shared" si="15"/>
        <v>45</v>
      </c>
      <c r="B49" s="459" t="str">
        <f t="shared" si="17"/>
        <v>본관 연결(새들분수전)</v>
      </c>
      <c r="C49" s="460"/>
      <c r="D49" s="149" t="s">
        <v>170</v>
      </c>
      <c r="E49" s="150" t="s">
        <v>62</v>
      </c>
      <c r="F49" s="150">
        <v>1</v>
      </c>
      <c r="G49" s="150" t="s">
        <v>175</v>
      </c>
      <c r="H49" s="151">
        <f t="shared" si="13"/>
        <v>369400</v>
      </c>
      <c r="I49" s="152">
        <v>401500</v>
      </c>
      <c r="J49" s="153">
        <v>121200</v>
      </c>
      <c r="K49" s="153">
        <v>157894</v>
      </c>
      <c r="L49" s="153">
        <f t="shared" si="16"/>
        <v>122406</v>
      </c>
      <c r="M49" s="154"/>
      <c r="N49" s="10">
        <f t="shared" si="10"/>
        <v>401500</v>
      </c>
      <c r="O49" s="5">
        <f t="shared" si="11"/>
        <v>0</v>
      </c>
    </row>
    <row r="50" spans="1:15" ht="24.95" customHeight="1">
      <c r="A50" s="122">
        <f t="shared" si="15"/>
        <v>46</v>
      </c>
      <c r="B50" s="447" t="str">
        <f t="shared" si="17"/>
        <v>본관 연결(새들분수전)</v>
      </c>
      <c r="C50" s="441"/>
      <c r="D50" s="142" t="s">
        <v>170</v>
      </c>
      <c r="E50" s="125" t="s">
        <v>63</v>
      </c>
      <c r="F50" s="125">
        <v>1</v>
      </c>
      <c r="G50" s="125" t="s">
        <v>175</v>
      </c>
      <c r="H50" s="126">
        <f t="shared" si="13"/>
        <v>490400</v>
      </c>
      <c r="I50" s="127">
        <v>533000</v>
      </c>
      <c r="J50" s="11">
        <v>188870</v>
      </c>
      <c r="K50" s="11">
        <v>186456</v>
      </c>
      <c r="L50" s="11">
        <f t="shared" si="16"/>
        <v>157674</v>
      </c>
      <c r="M50" s="144"/>
      <c r="N50" s="10">
        <f t="shared" si="10"/>
        <v>533000</v>
      </c>
      <c r="O50" s="5">
        <f t="shared" si="11"/>
        <v>0</v>
      </c>
    </row>
    <row r="51" spans="1:15" ht="24.95" customHeight="1">
      <c r="A51" s="114">
        <f t="shared" si="15"/>
        <v>47</v>
      </c>
      <c r="B51" s="458" t="str">
        <f t="shared" si="17"/>
        <v>본관 연결(새들분수전)</v>
      </c>
      <c r="C51" s="435"/>
      <c r="D51" s="143" t="s">
        <v>170</v>
      </c>
      <c r="E51" s="130" t="s">
        <v>64</v>
      </c>
      <c r="F51" s="130">
        <v>1</v>
      </c>
      <c r="G51" s="130" t="s">
        <v>175</v>
      </c>
      <c r="H51" s="131">
        <f t="shared" si="13"/>
        <v>534500</v>
      </c>
      <c r="I51" s="132">
        <v>581000</v>
      </c>
      <c r="J51" s="12">
        <v>216847</v>
      </c>
      <c r="K51" s="12">
        <v>194191</v>
      </c>
      <c r="L51" s="12">
        <f t="shared" si="16"/>
        <v>169962</v>
      </c>
      <c r="M51" s="145"/>
      <c r="N51" s="10">
        <f t="shared" si="10"/>
        <v>581000</v>
      </c>
      <c r="O51" s="5">
        <f t="shared" si="11"/>
        <v>0</v>
      </c>
    </row>
    <row r="52" spans="1:15" ht="24.95" customHeight="1">
      <c r="A52" s="79">
        <f t="shared" si="15"/>
        <v>48</v>
      </c>
      <c r="B52" s="446" t="str">
        <f t="shared" si="17"/>
        <v>본관 연결(새들분수전)</v>
      </c>
      <c r="C52" s="433"/>
      <c r="D52" s="136" t="s">
        <v>170</v>
      </c>
      <c r="E52" s="118" t="s">
        <v>65</v>
      </c>
      <c r="F52" s="118">
        <v>1</v>
      </c>
      <c r="G52" s="118" t="s">
        <v>175</v>
      </c>
      <c r="H52" s="119">
        <f t="shared" si="13"/>
        <v>272800</v>
      </c>
      <c r="I52" s="120">
        <v>296500</v>
      </c>
      <c r="J52" s="13">
        <v>82517</v>
      </c>
      <c r="K52" s="13">
        <v>122387</v>
      </c>
      <c r="L52" s="13">
        <f t="shared" si="16"/>
        <v>91596</v>
      </c>
      <c r="M52" s="80"/>
      <c r="N52" s="10">
        <f t="shared" si="10"/>
        <v>296500</v>
      </c>
      <c r="O52" s="5">
        <f t="shared" si="11"/>
        <v>0</v>
      </c>
    </row>
    <row r="53" spans="1:15" ht="24.95" customHeight="1">
      <c r="A53" s="122">
        <f t="shared" si="15"/>
        <v>49</v>
      </c>
      <c r="B53" s="447" t="str">
        <f t="shared" si="17"/>
        <v>본관 연결(새들분수전)</v>
      </c>
      <c r="C53" s="441"/>
      <c r="D53" s="142" t="s">
        <v>170</v>
      </c>
      <c r="E53" s="125" t="s">
        <v>66</v>
      </c>
      <c r="F53" s="125">
        <v>1</v>
      </c>
      <c r="G53" s="125" t="s">
        <v>175</v>
      </c>
      <c r="H53" s="126">
        <f t="shared" si="13"/>
        <v>290300</v>
      </c>
      <c r="I53" s="127">
        <v>315500</v>
      </c>
      <c r="J53" s="11">
        <v>95041</v>
      </c>
      <c r="K53" s="11">
        <v>124174</v>
      </c>
      <c r="L53" s="11">
        <f t="shared" si="16"/>
        <v>96285</v>
      </c>
      <c r="M53" s="144"/>
      <c r="N53" s="10">
        <f t="shared" si="10"/>
        <v>315500</v>
      </c>
      <c r="O53" s="5">
        <f t="shared" si="11"/>
        <v>0</v>
      </c>
    </row>
    <row r="54" spans="1:15" ht="24.95" customHeight="1">
      <c r="A54" s="122">
        <f t="shared" si="15"/>
        <v>50</v>
      </c>
      <c r="B54" s="447" t="str">
        <f t="shared" si="17"/>
        <v>본관 연결(새들분수전)</v>
      </c>
      <c r="C54" s="441"/>
      <c r="D54" s="142" t="s">
        <v>170</v>
      </c>
      <c r="E54" s="125" t="s">
        <v>60</v>
      </c>
      <c r="F54" s="125">
        <v>1</v>
      </c>
      <c r="G54" s="125" t="s">
        <v>175</v>
      </c>
      <c r="H54" s="126">
        <f t="shared" si="13"/>
        <v>348200</v>
      </c>
      <c r="I54" s="127">
        <v>378500</v>
      </c>
      <c r="J54" s="11">
        <v>108474</v>
      </c>
      <c r="K54" s="11">
        <v>153529</v>
      </c>
      <c r="L54" s="11">
        <f t="shared" si="16"/>
        <v>116497</v>
      </c>
      <c r="M54" s="144"/>
      <c r="N54" s="10">
        <f t="shared" si="10"/>
        <v>378500</v>
      </c>
      <c r="O54" s="5">
        <f t="shared" si="11"/>
        <v>0</v>
      </c>
    </row>
    <row r="55" spans="1:15" ht="24.95" customHeight="1">
      <c r="A55" s="114">
        <f t="shared" si="15"/>
        <v>51</v>
      </c>
      <c r="B55" s="458" t="str">
        <f t="shared" si="17"/>
        <v>본관 연결(새들분수전)</v>
      </c>
      <c r="C55" s="435"/>
      <c r="D55" s="143" t="s">
        <v>170</v>
      </c>
      <c r="E55" s="130" t="s">
        <v>67</v>
      </c>
      <c r="F55" s="130">
        <v>1</v>
      </c>
      <c r="G55" s="130" t="s">
        <v>175</v>
      </c>
      <c r="H55" s="131">
        <f t="shared" si="13"/>
        <v>372600</v>
      </c>
      <c r="I55" s="132">
        <v>405000</v>
      </c>
      <c r="J55" s="12">
        <v>123826</v>
      </c>
      <c r="K55" s="12">
        <v>157894</v>
      </c>
      <c r="L55" s="12">
        <f t="shared" si="16"/>
        <v>123280</v>
      </c>
      <c r="M55" s="145"/>
      <c r="N55" s="10">
        <f t="shared" si="10"/>
        <v>405000</v>
      </c>
      <c r="O55" s="5">
        <f t="shared" si="11"/>
        <v>0</v>
      </c>
    </row>
    <row r="56" spans="1:15" ht="24.95" customHeight="1">
      <c r="A56" s="79">
        <f t="shared" si="15"/>
        <v>52</v>
      </c>
      <c r="B56" s="446" t="str">
        <f t="shared" si="17"/>
        <v>본관 연결(새들분수전)</v>
      </c>
      <c r="C56" s="433"/>
      <c r="D56" s="136" t="s">
        <v>170</v>
      </c>
      <c r="E56" s="118" t="s">
        <v>68</v>
      </c>
      <c r="F56" s="118">
        <v>1</v>
      </c>
      <c r="G56" s="118" t="s">
        <v>175</v>
      </c>
      <c r="H56" s="119">
        <f t="shared" si="13"/>
        <v>470100</v>
      </c>
      <c r="I56" s="120">
        <v>511000</v>
      </c>
      <c r="J56" s="13">
        <v>171801</v>
      </c>
      <c r="K56" s="13">
        <v>186456</v>
      </c>
      <c r="L56" s="13">
        <f t="shared" si="16"/>
        <v>152743</v>
      </c>
      <c r="M56" s="80"/>
      <c r="N56" s="10">
        <f t="shared" si="10"/>
        <v>511000</v>
      </c>
      <c r="O56" s="5">
        <f t="shared" si="11"/>
        <v>0</v>
      </c>
    </row>
    <row r="57" spans="1:15" ht="24.95" customHeight="1">
      <c r="A57" s="114">
        <f t="shared" si="15"/>
        <v>53</v>
      </c>
      <c r="B57" s="458" t="str">
        <f t="shared" si="17"/>
        <v>본관 연결(새들분수전)</v>
      </c>
      <c r="C57" s="435"/>
      <c r="D57" s="143" t="s">
        <v>170</v>
      </c>
      <c r="E57" s="130" t="s">
        <v>69</v>
      </c>
      <c r="F57" s="130">
        <v>1</v>
      </c>
      <c r="G57" s="130" t="s">
        <v>175</v>
      </c>
      <c r="H57" s="131">
        <f t="shared" si="13"/>
        <v>526700</v>
      </c>
      <c r="I57" s="132">
        <v>572500</v>
      </c>
      <c r="J57" s="12">
        <v>210181</v>
      </c>
      <c r="K57" s="12">
        <v>194191</v>
      </c>
      <c r="L57" s="12">
        <f t="shared" si="16"/>
        <v>168128</v>
      </c>
      <c r="M57" s="145"/>
      <c r="N57" s="10">
        <f t="shared" si="10"/>
        <v>572500</v>
      </c>
      <c r="O57" s="5">
        <f t="shared" si="11"/>
        <v>0</v>
      </c>
    </row>
    <row r="58" spans="1:15" ht="24.95" customHeight="1">
      <c r="A58" s="79">
        <f t="shared" si="15"/>
        <v>54</v>
      </c>
      <c r="B58" s="446" t="str">
        <f t="shared" si="17"/>
        <v>본관 연결(새들분수전)</v>
      </c>
      <c r="C58" s="433"/>
      <c r="D58" s="136" t="s">
        <v>170</v>
      </c>
      <c r="E58" s="118" t="s">
        <v>70</v>
      </c>
      <c r="F58" s="118">
        <v>1</v>
      </c>
      <c r="G58" s="118" t="s">
        <v>175</v>
      </c>
      <c r="H58" s="119">
        <f t="shared" si="13"/>
        <v>357100</v>
      </c>
      <c r="I58" s="120">
        <v>388200</v>
      </c>
      <c r="J58" s="13">
        <v>148470</v>
      </c>
      <c r="K58" s="13">
        <v>126751</v>
      </c>
      <c r="L58" s="13">
        <f t="shared" si="16"/>
        <v>112979</v>
      </c>
      <c r="M58" s="80"/>
      <c r="N58" s="10">
        <f t="shared" si="10"/>
        <v>388200</v>
      </c>
      <c r="O58" s="5">
        <f t="shared" si="11"/>
        <v>0</v>
      </c>
    </row>
    <row r="59" spans="1:15" ht="24.95" customHeight="1">
      <c r="A59" s="122">
        <f t="shared" si="15"/>
        <v>55</v>
      </c>
      <c r="B59" s="447" t="str">
        <f t="shared" si="17"/>
        <v>본관 연결(새들분수전)</v>
      </c>
      <c r="C59" s="441"/>
      <c r="D59" s="142" t="s">
        <v>170</v>
      </c>
      <c r="E59" s="125" t="s">
        <v>71</v>
      </c>
      <c r="F59" s="125">
        <v>1</v>
      </c>
      <c r="G59" s="125" t="s">
        <v>175</v>
      </c>
      <c r="H59" s="126">
        <f t="shared" si="13"/>
        <v>369400</v>
      </c>
      <c r="I59" s="127">
        <v>401500</v>
      </c>
      <c r="J59" s="11">
        <v>156348</v>
      </c>
      <c r="K59" s="11">
        <v>128537</v>
      </c>
      <c r="L59" s="11">
        <f t="shared" si="16"/>
        <v>116615</v>
      </c>
      <c r="M59" s="144"/>
      <c r="N59" s="10">
        <f t="shared" si="10"/>
        <v>401500</v>
      </c>
      <c r="O59" s="5">
        <f t="shared" si="11"/>
        <v>0</v>
      </c>
    </row>
    <row r="60" spans="1:15" ht="24.95" customHeight="1">
      <c r="A60" s="122">
        <f t="shared" si="15"/>
        <v>56</v>
      </c>
      <c r="B60" s="447" t="str">
        <f t="shared" si="17"/>
        <v>본관 연결(새들분수전)</v>
      </c>
      <c r="C60" s="441"/>
      <c r="D60" s="142" t="s">
        <v>170</v>
      </c>
      <c r="E60" s="125" t="s">
        <v>72</v>
      </c>
      <c r="F60" s="125">
        <v>1</v>
      </c>
      <c r="G60" s="125" t="s">
        <v>175</v>
      </c>
      <c r="H60" s="126">
        <f t="shared" si="13"/>
        <v>424600</v>
      </c>
      <c r="I60" s="127">
        <v>461500</v>
      </c>
      <c r="J60" s="11">
        <v>164630</v>
      </c>
      <c r="K60" s="11">
        <v>160471</v>
      </c>
      <c r="L60" s="11">
        <f t="shared" si="16"/>
        <v>136399</v>
      </c>
      <c r="M60" s="144"/>
      <c r="N60" s="10">
        <f t="shared" si="10"/>
        <v>461500</v>
      </c>
      <c r="O60" s="5">
        <f t="shared" si="11"/>
        <v>0</v>
      </c>
    </row>
    <row r="61" spans="1:15" ht="24.95" customHeight="1">
      <c r="A61" s="122">
        <f t="shared" si="15"/>
        <v>57</v>
      </c>
      <c r="B61" s="447" t="str">
        <f t="shared" si="17"/>
        <v>본관 연결(새들분수전)</v>
      </c>
      <c r="C61" s="441"/>
      <c r="D61" s="142" t="s">
        <v>170</v>
      </c>
      <c r="E61" s="125" t="s">
        <v>73</v>
      </c>
      <c r="F61" s="125">
        <v>1</v>
      </c>
      <c r="G61" s="125" t="s">
        <v>175</v>
      </c>
      <c r="H61" s="126">
        <f t="shared" si="13"/>
        <v>445300</v>
      </c>
      <c r="I61" s="127">
        <v>484000</v>
      </c>
      <c r="J61" s="11">
        <v>176750</v>
      </c>
      <c r="K61" s="11">
        <v>164836</v>
      </c>
      <c r="L61" s="11">
        <f t="shared" si="16"/>
        <v>142414</v>
      </c>
      <c r="M61" s="144"/>
      <c r="N61" s="10">
        <f t="shared" si="10"/>
        <v>484000</v>
      </c>
      <c r="O61" s="5">
        <f t="shared" si="11"/>
        <v>0</v>
      </c>
    </row>
    <row r="62" spans="1:15" ht="24.95" customHeight="1">
      <c r="A62" s="122">
        <f t="shared" si="15"/>
        <v>58</v>
      </c>
      <c r="B62" s="447" t="str">
        <f t="shared" si="17"/>
        <v>본관 연결(새들분수전)</v>
      </c>
      <c r="C62" s="441"/>
      <c r="D62" s="142" t="s">
        <v>170</v>
      </c>
      <c r="E62" s="125" t="s">
        <v>74</v>
      </c>
      <c r="F62" s="125">
        <v>1</v>
      </c>
      <c r="G62" s="125" t="s">
        <v>175</v>
      </c>
      <c r="H62" s="126">
        <f t="shared" si="13"/>
        <v>511500</v>
      </c>
      <c r="I62" s="127">
        <v>556000</v>
      </c>
      <c r="J62" s="11">
        <v>198364</v>
      </c>
      <c r="K62" s="11">
        <v>193399</v>
      </c>
      <c r="L62" s="11">
        <f t="shared" si="16"/>
        <v>164237</v>
      </c>
      <c r="M62" s="144"/>
      <c r="N62" s="10">
        <f t="shared" si="10"/>
        <v>556000</v>
      </c>
      <c r="O62" s="5">
        <f t="shared" si="11"/>
        <v>0</v>
      </c>
    </row>
    <row r="63" spans="1:15" ht="24.95" customHeight="1">
      <c r="A63" s="114">
        <f t="shared" si="15"/>
        <v>59</v>
      </c>
      <c r="B63" s="458" t="str">
        <f t="shared" ref="B63:B69" si="18">B62</f>
        <v>본관 연결(새들분수전)</v>
      </c>
      <c r="C63" s="435"/>
      <c r="D63" s="143" t="s">
        <v>170</v>
      </c>
      <c r="E63" s="130" t="s">
        <v>75</v>
      </c>
      <c r="F63" s="130">
        <v>1</v>
      </c>
      <c r="G63" s="130" t="s">
        <v>175</v>
      </c>
      <c r="H63" s="131">
        <f t="shared" si="13"/>
        <v>551100</v>
      </c>
      <c r="I63" s="132">
        <v>599000</v>
      </c>
      <c r="J63" s="12">
        <v>222301</v>
      </c>
      <c r="K63" s="12">
        <v>201134</v>
      </c>
      <c r="L63" s="12">
        <f t="shared" si="16"/>
        <v>175565</v>
      </c>
      <c r="M63" s="145"/>
      <c r="N63" s="10">
        <f t="shared" si="10"/>
        <v>599000</v>
      </c>
      <c r="O63" s="5">
        <f t="shared" si="11"/>
        <v>0</v>
      </c>
    </row>
    <row r="64" spans="1:15" ht="24.95" customHeight="1">
      <c r="A64" s="301">
        <f t="shared" si="15"/>
        <v>60</v>
      </c>
      <c r="B64" s="470" t="str">
        <f t="shared" si="18"/>
        <v>본관 연결(새들분수전)</v>
      </c>
      <c r="C64" s="471"/>
      <c r="D64" s="302" t="s">
        <v>170</v>
      </c>
      <c r="E64" s="303" t="s">
        <v>76</v>
      </c>
      <c r="F64" s="303">
        <v>1</v>
      </c>
      <c r="G64" s="303" t="s">
        <v>175</v>
      </c>
      <c r="H64" s="304">
        <f t="shared" si="13"/>
        <v>373100</v>
      </c>
      <c r="I64" s="305">
        <v>405500</v>
      </c>
      <c r="J64" s="306">
        <v>161499</v>
      </c>
      <c r="K64" s="306">
        <v>126751</v>
      </c>
      <c r="L64" s="306">
        <f t="shared" si="16"/>
        <v>117250</v>
      </c>
      <c r="M64" s="307"/>
      <c r="N64" s="10">
        <f t="shared" si="10"/>
        <v>405500</v>
      </c>
      <c r="O64" s="5">
        <f t="shared" si="11"/>
        <v>0</v>
      </c>
    </row>
    <row r="65" spans="1:15" ht="24.95" customHeight="1">
      <c r="A65" s="308">
        <f t="shared" si="15"/>
        <v>61</v>
      </c>
      <c r="B65" s="472" t="str">
        <f t="shared" si="18"/>
        <v>본관 연결(새들분수전)</v>
      </c>
      <c r="C65" s="473"/>
      <c r="D65" s="309" t="s">
        <v>170</v>
      </c>
      <c r="E65" s="310" t="s">
        <v>77</v>
      </c>
      <c r="F65" s="310">
        <v>1</v>
      </c>
      <c r="G65" s="310" t="s">
        <v>175</v>
      </c>
      <c r="H65" s="311">
        <f t="shared" si="13"/>
        <v>384600</v>
      </c>
      <c r="I65" s="312">
        <v>418000</v>
      </c>
      <c r="J65" s="313">
        <v>169276</v>
      </c>
      <c r="K65" s="313">
        <v>128537</v>
      </c>
      <c r="L65" s="313">
        <f t="shared" si="16"/>
        <v>120187</v>
      </c>
      <c r="M65" s="314"/>
      <c r="N65" s="10">
        <f t="shared" si="10"/>
        <v>418000</v>
      </c>
      <c r="O65" s="5">
        <f t="shared" si="11"/>
        <v>0</v>
      </c>
    </row>
    <row r="66" spans="1:15" ht="24.95" customHeight="1">
      <c r="A66" s="308">
        <f t="shared" si="15"/>
        <v>62</v>
      </c>
      <c r="B66" s="472" t="str">
        <f t="shared" si="18"/>
        <v>본관 연결(새들분수전)</v>
      </c>
      <c r="C66" s="473"/>
      <c r="D66" s="309" t="s">
        <v>170</v>
      </c>
      <c r="E66" s="310" t="s">
        <v>78</v>
      </c>
      <c r="F66" s="310">
        <v>1</v>
      </c>
      <c r="G66" s="310" t="s">
        <v>175</v>
      </c>
      <c r="H66" s="311">
        <f t="shared" si="13"/>
        <v>439800</v>
      </c>
      <c r="I66" s="312">
        <v>478000</v>
      </c>
      <c r="J66" s="313">
        <v>177558</v>
      </c>
      <c r="K66" s="313">
        <v>160471</v>
      </c>
      <c r="L66" s="313">
        <f t="shared" si="16"/>
        <v>139971</v>
      </c>
      <c r="M66" s="314"/>
      <c r="N66" s="10">
        <f t="shared" si="10"/>
        <v>478000</v>
      </c>
      <c r="O66" s="5">
        <f t="shared" si="11"/>
        <v>0</v>
      </c>
    </row>
    <row r="67" spans="1:15" ht="24.95" customHeight="1">
      <c r="A67" s="308">
        <f t="shared" si="15"/>
        <v>63</v>
      </c>
      <c r="B67" s="472" t="str">
        <f t="shared" si="18"/>
        <v>본관 연결(새들분수전)</v>
      </c>
      <c r="C67" s="473"/>
      <c r="D67" s="309" t="s">
        <v>170</v>
      </c>
      <c r="E67" s="310" t="s">
        <v>79</v>
      </c>
      <c r="F67" s="310">
        <v>1</v>
      </c>
      <c r="G67" s="310" t="s">
        <v>175</v>
      </c>
      <c r="H67" s="311">
        <f t="shared" si="13"/>
        <v>460500</v>
      </c>
      <c r="I67" s="312">
        <v>500500</v>
      </c>
      <c r="J67" s="313">
        <v>189577</v>
      </c>
      <c r="K67" s="313">
        <v>164836</v>
      </c>
      <c r="L67" s="313">
        <f t="shared" si="16"/>
        <v>146087</v>
      </c>
      <c r="M67" s="314"/>
      <c r="N67" s="10">
        <f t="shared" si="10"/>
        <v>500500</v>
      </c>
      <c r="O67" s="5">
        <f t="shared" si="11"/>
        <v>0</v>
      </c>
    </row>
    <row r="68" spans="1:15" ht="24.95" customHeight="1">
      <c r="A68" s="308">
        <f t="shared" si="15"/>
        <v>64</v>
      </c>
      <c r="B68" s="472" t="str">
        <f t="shared" si="18"/>
        <v>본관 연결(새들분수전)</v>
      </c>
      <c r="C68" s="473"/>
      <c r="D68" s="309" t="s">
        <v>170</v>
      </c>
      <c r="E68" s="310" t="s">
        <v>80</v>
      </c>
      <c r="F68" s="310">
        <v>1</v>
      </c>
      <c r="G68" s="310" t="s">
        <v>175</v>
      </c>
      <c r="H68" s="311">
        <f t="shared" si="13"/>
        <v>526700</v>
      </c>
      <c r="I68" s="312">
        <v>572500</v>
      </c>
      <c r="J68" s="313">
        <v>211090</v>
      </c>
      <c r="K68" s="313">
        <v>193399</v>
      </c>
      <c r="L68" s="313">
        <f t="shared" si="16"/>
        <v>168011</v>
      </c>
      <c r="M68" s="314"/>
      <c r="N68" s="10">
        <f t="shared" si="10"/>
        <v>572500</v>
      </c>
      <c r="O68" s="5">
        <f t="shared" si="11"/>
        <v>0</v>
      </c>
    </row>
    <row r="69" spans="1:15" ht="24.95" customHeight="1">
      <c r="A69" s="315">
        <f t="shared" si="15"/>
        <v>65</v>
      </c>
      <c r="B69" s="468" t="str">
        <f t="shared" si="18"/>
        <v>본관 연결(새들분수전)</v>
      </c>
      <c r="C69" s="469"/>
      <c r="D69" s="316" t="s">
        <v>170</v>
      </c>
      <c r="E69" s="317" t="s">
        <v>81</v>
      </c>
      <c r="F69" s="317">
        <v>1</v>
      </c>
      <c r="G69" s="317" t="s">
        <v>175</v>
      </c>
      <c r="H69" s="318">
        <f t="shared" si="13"/>
        <v>566300</v>
      </c>
      <c r="I69" s="319">
        <v>615500</v>
      </c>
      <c r="J69" s="320">
        <v>235330</v>
      </c>
      <c r="K69" s="320">
        <v>201134</v>
      </c>
      <c r="L69" s="320">
        <f t="shared" si="16"/>
        <v>179036</v>
      </c>
      <c r="M69" s="321"/>
      <c r="N69" s="10">
        <f t="shared" si="10"/>
        <v>615500</v>
      </c>
      <c r="O69" s="5">
        <f t="shared" si="11"/>
        <v>0</v>
      </c>
    </row>
    <row r="70" spans="1:15" ht="24.95" customHeight="1">
      <c r="A70" s="301">
        <f t="shared" si="15"/>
        <v>66</v>
      </c>
      <c r="B70" s="474" t="s">
        <v>121</v>
      </c>
      <c r="C70" s="475"/>
      <c r="D70" s="322" t="s">
        <v>82</v>
      </c>
      <c r="E70" s="303" t="s">
        <v>83</v>
      </c>
      <c r="F70" s="303">
        <v>1</v>
      </c>
      <c r="G70" s="303" t="s">
        <v>175</v>
      </c>
      <c r="H70" s="304">
        <f t="shared" si="13"/>
        <v>65300</v>
      </c>
      <c r="I70" s="305">
        <v>71000</v>
      </c>
      <c r="J70" s="306">
        <v>4550</v>
      </c>
      <c r="K70" s="306">
        <v>42818</v>
      </c>
      <c r="L70" s="306">
        <f t="shared" ref="L70:L89" si="19">I70-J70-K70</f>
        <v>23632</v>
      </c>
      <c r="M70" s="307"/>
      <c r="N70" s="10">
        <f t="shared" si="10"/>
        <v>71000</v>
      </c>
      <c r="O70" s="5">
        <f t="shared" si="11"/>
        <v>0</v>
      </c>
    </row>
    <row r="71" spans="1:15" ht="24.95" customHeight="1">
      <c r="A71" s="315">
        <f t="shared" si="15"/>
        <v>67</v>
      </c>
      <c r="B71" s="468" t="s">
        <v>125</v>
      </c>
      <c r="C71" s="469"/>
      <c r="D71" s="316" t="s">
        <v>170</v>
      </c>
      <c r="E71" s="317" t="s">
        <v>124</v>
      </c>
      <c r="F71" s="317">
        <f>F70</f>
        <v>1</v>
      </c>
      <c r="G71" s="317" t="s">
        <v>175</v>
      </c>
      <c r="H71" s="318">
        <f t="shared" si="13"/>
        <v>67000</v>
      </c>
      <c r="I71" s="319">
        <v>72800</v>
      </c>
      <c r="J71" s="320">
        <v>4460</v>
      </c>
      <c r="K71" s="320">
        <v>44048</v>
      </c>
      <c r="L71" s="320">
        <f t="shared" si="19"/>
        <v>24292</v>
      </c>
      <c r="M71" s="321"/>
      <c r="N71" s="10">
        <f t="shared" si="10"/>
        <v>72800</v>
      </c>
      <c r="O71" s="5">
        <f t="shared" si="11"/>
        <v>0</v>
      </c>
    </row>
    <row r="72" spans="1:15" ht="24.95" customHeight="1">
      <c r="A72" s="79">
        <f t="shared" si="15"/>
        <v>68</v>
      </c>
      <c r="B72" s="446" t="str">
        <f>B70</f>
        <v>급수관 분기(이경티)</v>
      </c>
      <c r="C72" s="433"/>
      <c r="D72" s="136" t="s">
        <v>170</v>
      </c>
      <c r="E72" s="118" t="s">
        <v>84</v>
      </c>
      <c r="F72" s="118">
        <v>1</v>
      </c>
      <c r="G72" s="118" t="s">
        <v>175</v>
      </c>
      <c r="H72" s="119">
        <f t="shared" si="13"/>
        <v>70700</v>
      </c>
      <c r="I72" s="120">
        <v>76900</v>
      </c>
      <c r="J72" s="13">
        <v>6200</v>
      </c>
      <c r="K72" s="13">
        <v>45278</v>
      </c>
      <c r="L72" s="13">
        <f t="shared" si="19"/>
        <v>25422</v>
      </c>
      <c r="M72" s="80"/>
      <c r="N72" s="10">
        <f t="shared" si="10"/>
        <v>76900</v>
      </c>
      <c r="O72" s="5">
        <f t="shared" si="11"/>
        <v>0</v>
      </c>
    </row>
    <row r="73" spans="1:15" ht="24.95" customHeight="1">
      <c r="A73" s="122">
        <f t="shared" si="15"/>
        <v>69</v>
      </c>
      <c r="B73" s="447" t="str">
        <f t="shared" ref="B73:B86" si="20">B72</f>
        <v>급수관 분기(이경티)</v>
      </c>
      <c r="C73" s="441"/>
      <c r="D73" s="156" t="s">
        <v>170</v>
      </c>
      <c r="E73" s="125" t="s">
        <v>85</v>
      </c>
      <c r="F73" s="125">
        <v>1</v>
      </c>
      <c r="G73" s="125" t="s">
        <v>175</v>
      </c>
      <c r="H73" s="126">
        <f t="shared" si="13"/>
        <v>72400</v>
      </c>
      <c r="I73" s="127">
        <v>78700</v>
      </c>
      <c r="J73" s="11">
        <v>6200</v>
      </c>
      <c r="K73" s="11">
        <v>46508</v>
      </c>
      <c r="L73" s="11">
        <f t="shared" si="19"/>
        <v>25992</v>
      </c>
      <c r="M73" s="144"/>
      <c r="N73" s="10">
        <f t="shared" si="10"/>
        <v>78700</v>
      </c>
      <c r="O73" s="5">
        <f t="shared" si="11"/>
        <v>0</v>
      </c>
    </row>
    <row r="74" spans="1:15" ht="24.95" customHeight="1">
      <c r="A74" s="114">
        <f t="shared" si="15"/>
        <v>70</v>
      </c>
      <c r="B74" s="458" t="s">
        <v>126</v>
      </c>
      <c r="C74" s="435"/>
      <c r="D74" s="143" t="s">
        <v>170</v>
      </c>
      <c r="E74" s="130" t="s">
        <v>127</v>
      </c>
      <c r="F74" s="130">
        <f>F73</f>
        <v>1</v>
      </c>
      <c r="G74" s="130" t="s">
        <v>175</v>
      </c>
      <c r="H74" s="131">
        <f t="shared" si="13"/>
        <v>73200</v>
      </c>
      <c r="I74" s="132">
        <v>79600</v>
      </c>
      <c r="J74" s="12">
        <v>5420</v>
      </c>
      <c r="K74" s="12">
        <v>47739</v>
      </c>
      <c r="L74" s="12">
        <f t="shared" si="19"/>
        <v>26441</v>
      </c>
      <c r="M74" s="145"/>
      <c r="N74" s="10">
        <f t="shared" si="10"/>
        <v>79600</v>
      </c>
      <c r="O74" s="5">
        <f t="shared" si="11"/>
        <v>0</v>
      </c>
    </row>
    <row r="75" spans="1:15" ht="24.95" customHeight="1">
      <c r="A75" s="78">
        <f t="shared" si="15"/>
        <v>71</v>
      </c>
      <c r="B75" s="476" t="str">
        <f>B73</f>
        <v>급수관 분기(이경티)</v>
      </c>
      <c r="C75" s="477"/>
      <c r="D75" s="157" t="s">
        <v>170</v>
      </c>
      <c r="E75" s="158" t="s">
        <v>86</v>
      </c>
      <c r="F75" s="158">
        <v>1</v>
      </c>
      <c r="G75" s="158" t="s">
        <v>175</v>
      </c>
      <c r="H75" s="159">
        <f t="shared" si="13"/>
        <v>79800</v>
      </c>
      <c r="I75" s="160">
        <v>86700</v>
      </c>
      <c r="J75" s="14">
        <v>9750</v>
      </c>
      <c r="K75" s="14">
        <v>42893</v>
      </c>
      <c r="L75" s="14">
        <f t="shared" si="19"/>
        <v>34057</v>
      </c>
      <c r="M75" s="161"/>
      <c r="N75" s="10">
        <f t="shared" si="10"/>
        <v>86700</v>
      </c>
      <c r="O75" s="5">
        <f t="shared" si="11"/>
        <v>0</v>
      </c>
    </row>
    <row r="76" spans="1:15" ht="24.95" customHeight="1">
      <c r="A76" s="79">
        <f t="shared" si="15"/>
        <v>72</v>
      </c>
      <c r="B76" s="446" t="str">
        <f t="shared" si="20"/>
        <v>급수관 분기(이경티)</v>
      </c>
      <c r="C76" s="433"/>
      <c r="D76" s="155" t="s">
        <v>170</v>
      </c>
      <c r="E76" s="118" t="s">
        <v>87</v>
      </c>
      <c r="F76" s="118">
        <v>1</v>
      </c>
      <c r="G76" s="118" t="s">
        <v>175</v>
      </c>
      <c r="H76" s="119">
        <f t="shared" si="13"/>
        <v>81500</v>
      </c>
      <c r="I76" s="120">
        <v>88600</v>
      </c>
      <c r="J76" s="13">
        <v>9750</v>
      </c>
      <c r="K76" s="13">
        <v>43975</v>
      </c>
      <c r="L76" s="13">
        <f t="shared" si="19"/>
        <v>34875</v>
      </c>
      <c r="M76" s="80"/>
      <c r="N76" s="10">
        <f t="shared" si="10"/>
        <v>88600</v>
      </c>
      <c r="O76" s="5">
        <f t="shared" si="11"/>
        <v>0</v>
      </c>
    </row>
    <row r="77" spans="1:15" ht="24.95" customHeight="1">
      <c r="A77" s="122">
        <f t="shared" si="15"/>
        <v>73</v>
      </c>
      <c r="B77" s="447" t="str">
        <f t="shared" si="20"/>
        <v>급수관 분기(이경티)</v>
      </c>
      <c r="C77" s="441"/>
      <c r="D77" s="156" t="s">
        <v>170</v>
      </c>
      <c r="E77" s="125" t="s">
        <v>88</v>
      </c>
      <c r="F77" s="125">
        <v>1</v>
      </c>
      <c r="G77" s="125" t="s">
        <v>175</v>
      </c>
      <c r="H77" s="126">
        <f t="shared" si="13"/>
        <v>83300</v>
      </c>
      <c r="I77" s="127">
        <v>90500</v>
      </c>
      <c r="J77" s="11">
        <v>9750</v>
      </c>
      <c r="K77" s="11">
        <v>45057</v>
      </c>
      <c r="L77" s="11">
        <f t="shared" si="19"/>
        <v>35693</v>
      </c>
      <c r="M77" s="144"/>
      <c r="N77" s="10">
        <f t="shared" si="10"/>
        <v>90500</v>
      </c>
      <c r="O77" s="5">
        <f t="shared" si="11"/>
        <v>0</v>
      </c>
    </row>
    <row r="78" spans="1:15" ht="24.95" customHeight="1">
      <c r="A78" s="114">
        <f t="shared" si="15"/>
        <v>74</v>
      </c>
      <c r="B78" s="458" t="s">
        <v>126</v>
      </c>
      <c r="C78" s="435"/>
      <c r="D78" s="143" t="s">
        <v>170</v>
      </c>
      <c r="E78" s="130" t="s">
        <v>128</v>
      </c>
      <c r="F78" s="130">
        <v>1</v>
      </c>
      <c r="G78" s="130" t="s">
        <v>175</v>
      </c>
      <c r="H78" s="131">
        <f t="shared" si="13"/>
        <v>83700</v>
      </c>
      <c r="I78" s="132">
        <v>91000</v>
      </c>
      <c r="J78" s="12">
        <v>8070</v>
      </c>
      <c r="K78" s="12">
        <v>52975</v>
      </c>
      <c r="L78" s="12">
        <f t="shared" si="19"/>
        <v>29955</v>
      </c>
      <c r="M78" s="145"/>
      <c r="N78" s="10">
        <f t="shared" si="10"/>
        <v>91000</v>
      </c>
      <c r="O78" s="5">
        <f t="shared" si="11"/>
        <v>0</v>
      </c>
    </row>
    <row r="79" spans="1:15" ht="24.95" customHeight="1">
      <c r="A79" s="79">
        <f t="shared" si="15"/>
        <v>75</v>
      </c>
      <c r="B79" s="446" t="str">
        <f>B77</f>
        <v>급수관 분기(이경티)</v>
      </c>
      <c r="C79" s="433"/>
      <c r="D79" s="155" t="s">
        <v>170</v>
      </c>
      <c r="E79" s="118" t="s">
        <v>89</v>
      </c>
      <c r="F79" s="118">
        <v>1</v>
      </c>
      <c r="G79" s="118" t="s">
        <v>175</v>
      </c>
      <c r="H79" s="119">
        <f t="shared" si="13"/>
        <v>82100</v>
      </c>
      <c r="I79" s="120">
        <v>89200</v>
      </c>
      <c r="J79" s="13">
        <v>11690</v>
      </c>
      <c r="K79" s="13">
        <v>42893</v>
      </c>
      <c r="L79" s="13">
        <f t="shared" si="19"/>
        <v>34617</v>
      </c>
      <c r="M79" s="80"/>
      <c r="N79" s="10">
        <f t="shared" si="10"/>
        <v>89200</v>
      </c>
      <c r="O79" s="5">
        <f t="shared" si="11"/>
        <v>0</v>
      </c>
    </row>
    <row r="80" spans="1:15" ht="24.95" customHeight="1">
      <c r="A80" s="122">
        <f t="shared" si="15"/>
        <v>76</v>
      </c>
      <c r="B80" s="447" t="str">
        <f t="shared" si="20"/>
        <v>급수관 분기(이경티)</v>
      </c>
      <c r="C80" s="441"/>
      <c r="D80" s="156" t="s">
        <v>170</v>
      </c>
      <c r="E80" s="125" t="s">
        <v>90</v>
      </c>
      <c r="F80" s="125">
        <v>1</v>
      </c>
      <c r="G80" s="125" t="s">
        <v>175</v>
      </c>
      <c r="H80" s="126">
        <f t="shared" si="13"/>
        <v>83700</v>
      </c>
      <c r="I80" s="127">
        <v>91000</v>
      </c>
      <c r="J80" s="11">
        <v>11690</v>
      </c>
      <c r="K80" s="11">
        <v>43975</v>
      </c>
      <c r="L80" s="11">
        <f t="shared" si="19"/>
        <v>35335</v>
      </c>
      <c r="M80" s="144"/>
      <c r="N80" s="10">
        <f t="shared" si="10"/>
        <v>91000</v>
      </c>
      <c r="O80" s="5">
        <f t="shared" si="11"/>
        <v>0</v>
      </c>
    </row>
    <row r="81" spans="1:15" ht="24.95" customHeight="1">
      <c r="A81" s="122">
        <f t="shared" si="15"/>
        <v>77</v>
      </c>
      <c r="B81" s="447" t="str">
        <f t="shared" si="20"/>
        <v>급수관 분기(이경티)</v>
      </c>
      <c r="C81" s="441"/>
      <c r="D81" s="156" t="s">
        <v>170</v>
      </c>
      <c r="E81" s="125" t="s">
        <v>91</v>
      </c>
      <c r="F81" s="125">
        <v>1</v>
      </c>
      <c r="G81" s="125" t="s">
        <v>175</v>
      </c>
      <c r="H81" s="126">
        <f t="shared" si="13"/>
        <v>85600</v>
      </c>
      <c r="I81" s="127">
        <v>93000</v>
      </c>
      <c r="J81" s="11">
        <v>11690</v>
      </c>
      <c r="K81" s="11">
        <v>45057</v>
      </c>
      <c r="L81" s="11">
        <f t="shared" si="19"/>
        <v>36253</v>
      </c>
      <c r="M81" s="144"/>
      <c r="N81" s="10">
        <f t="shared" si="10"/>
        <v>93000</v>
      </c>
      <c r="O81" s="5">
        <f t="shared" si="11"/>
        <v>0</v>
      </c>
    </row>
    <row r="82" spans="1:15" ht="24.95" customHeight="1">
      <c r="A82" s="122">
        <f t="shared" si="15"/>
        <v>78</v>
      </c>
      <c r="B82" s="447" t="str">
        <f t="shared" si="20"/>
        <v>급수관 분기(이경티)</v>
      </c>
      <c r="C82" s="441"/>
      <c r="D82" s="156" t="s">
        <v>170</v>
      </c>
      <c r="E82" s="125" t="s">
        <v>92</v>
      </c>
      <c r="F82" s="125">
        <v>1</v>
      </c>
      <c r="G82" s="125" t="s">
        <v>175</v>
      </c>
      <c r="H82" s="126">
        <f t="shared" si="13"/>
        <v>88000</v>
      </c>
      <c r="I82" s="127">
        <v>95600</v>
      </c>
      <c r="J82" s="11">
        <v>11690</v>
      </c>
      <c r="K82" s="11">
        <v>46592</v>
      </c>
      <c r="L82" s="11">
        <f t="shared" si="19"/>
        <v>37318</v>
      </c>
      <c r="M82" s="144"/>
      <c r="N82" s="10">
        <f t="shared" ref="N82:N154" si="21">L82+K82+J82</f>
        <v>95600</v>
      </c>
      <c r="O82" s="5">
        <f t="shared" ref="O82:O154" si="22">N82-I82</f>
        <v>0</v>
      </c>
    </row>
    <row r="83" spans="1:15" ht="24.95" customHeight="1">
      <c r="A83" s="114">
        <f t="shared" si="15"/>
        <v>79</v>
      </c>
      <c r="B83" s="458" t="s">
        <v>126</v>
      </c>
      <c r="C83" s="435"/>
      <c r="D83" s="143" t="s">
        <v>170</v>
      </c>
      <c r="E83" s="130" t="s">
        <v>129</v>
      </c>
      <c r="F83" s="130">
        <v>1</v>
      </c>
      <c r="G83" s="130" t="s">
        <v>175</v>
      </c>
      <c r="H83" s="131">
        <f t="shared" ref="H83:H152" si="23">ROUND(I83*92%,-2)</f>
        <v>85800</v>
      </c>
      <c r="I83" s="132">
        <v>93300</v>
      </c>
      <c r="J83" s="12">
        <v>9880</v>
      </c>
      <c r="K83" s="12">
        <v>46592</v>
      </c>
      <c r="L83" s="12">
        <f t="shared" si="19"/>
        <v>36828</v>
      </c>
      <c r="M83" s="145"/>
      <c r="N83" s="10">
        <f t="shared" si="21"/>
        <v>93300</v>
      </c>
      <c r="O83" s="5">
        <f t="shared" si="22"/>
        <v>0</v>
      </c>
    </row>
    <row r="84" spans="1:15" ht="24.95" customHeight="1">
      <c r="A84" s="79">
        <f t="shared" si="15"/>
        <v>80</v>
      </c>
      <c r="B84" s="446" t="str">
        <f>B82</f>
        <v>급수관 분기(이경티)</v>
      </c>
      <c r="C84" s="433"/>
      <c r="D84" s="155" t="s">
        <v>170</v>
      </c>
      <c r="E84" s="118" t="s">
        <v>93</v>
      </c>
      <c r="F84" s="118">
        <v>1</v>
      </c>
      <c r="G84" s="118" t="s">
        <v>175</v>
      </c>
      <c r="H84" s="119">
        <f t="shared" si="23"/>
        <v>90900</v>
      </c>
      <c r="I84" s="120">
        <v>98800</v>
      </c>
      <c r="J84" s="13">
        <v>14610</v>
      </c>
      <c r="K84" s="13">
        <v>46216</v>
      </c>
      <c r="L84" s="13">
        <f t="shared" si="19"/>
        <v>37974</v>
      </c>
      <c r="M84" s="80"/>
      <c r="N84" s="10">
        <f t="shared" si="21"/>
        <v>98800</v>
      </c>
      <c r="O84" s="5">
        <f t="shared" si="22"/>
        <v>0</v>
      </c>
    </row>
    <row r="85" spans="1:15" ht="24.95" customHeight="1">
      <c r="A85" s="122">
        <f t="shared" si="15"/>
        <v>81</v>
      </c>
      <c r="B85" s="447" t="str">
        <f t="shared" si="20"/>
        <v>급수관 분기(이경티)</v>
      </c>
      <c r="C85" s="441"/>
      <c r="D85" s="156" t="s">
        <v>170</v>
      </c>
      <c r="E85" s="125" t="s">
        <v>94</v>
      </c>
      <c r="F85" s="125">
        <v>1</v>
      </c>
      <c r="G85" s="125" t="s">
        <v>175</v>
      </c>
      <c r="H85" s="126">
        <f t="shared" si="23"/>
        <v>92600</v>
      </c>
      <c r="I85" s="127">
        <v>100600</v>
      </c>
      <c r="J85" s="11">
        <v>14610</v>
      </c>
      <c r="K85" s="11">
        <v>47298</v>
      </c>
      <c r="L85" s="11">
        <f t="shared" si="19"/>
        <v>38692</v>
      </c>
      <c r="M85" s="144"/>
      <c r="N85" s="10">
        <f t="shared" si="21"/>
        <v>100600</v>
      </c>
      <c r="O85" s="5">
        <f t="shared" si="22"/>
        <v>0</v>
      </c>
    </row>
    <row r="86" spans="1:15" ht="24.95" customHeight="1">
      <c r="A86" s="122">
        <f t="shared" si="15"/>
        <v>82</v>
      </c>
      <c r="B86" s="447" t="str">
        <f t="shared" si="20"/>
        <v>급수관 분기(이경티)</v>
      </c>
      <c r="C86" s="441"/>
      <c r="D86" s="156" t="s">
        <v>170</v>
      </c>
      <c r="E86" s="125" t="s">
        <v>95</v>
      </c>
      <c r="F86" s="125">
        <v>1</v>
      </c>
      <c r="G86" s="125" t="s">
        <v>175</v>
      </c>
      <c r="H86" s="126">
        <f t="shared" si="23"/>
        <v>94300</v>
      </c>
      <c r="I86" s="127">
        <v>102500</v>
      </c>
      <c r="J86" s="11">
        <v>14610</v>
      </c>
      <c r="K86" s="11">
        <v>48380</v>
      </c>
      <c r="L86" s="11">
        <f t="shared" si="19"/>
        <v>39510</v>
      </c>
      <c r="M86" s="144"/>
      <c r="N86" s="10">
        <f t="shared" si="21"/>
        <v>102500</v>
      </c>
      <c r="O86" s="5">
        <f t="shared" si="22"/>
        <v>0</v>
      </c>
    </row>
    <row r="87" spans="1:15" ht="24.95" customHeight="1">
      <c r="A87" s="122">
        <f t="shared" si="15"/>
        <v>83</v>
      </c>
      <c r="B87" s="447" t="str">
        <f>B86</f>
        <v>급수관 분기(이경티)</v>
      </c>
      <c r="C87" s="441"/>
      <c r="D87" s="156" t="s">
        <v>170</v>
      </c>
      <c r="E87" s="125" t="s">
        <v>96</v>
      </c>
      <c r="F87" s="125">
        <v>1</v>
      </c>
      <c r="G87" s="125" t="s">
        <v>175</v>
      </c>
      <c r="H87" s="126">
        <f t="shared" si="23"/>
        <v>96600</v>
      </c>
      <c r="I87" s="127">
        <v>105000</v>
      </c>
      <c r="J87" s="11">
        <v>14610</v>
      </c>
      <c r="K87" s="11">
        <v>49915</v>
      </c>
      <c r="L87" s="11">
        <f t="shared" si="19"/>
        <v>40475</v>
      </c>
      <c r="M87" s="144"/>
      <c r="N87" s="10">
        <f t="shared" si="21"/>
        <v>105000</v>
      </c>
      <c r="O87" s="5">
        <f t="shared" si="22"/>
        <v>0</v>
      </c>
    </row>
    <row r="88" spans="1:15" ht="24.95" customHeight="1">
      <c r="A88" s="122">
        <f t="shared" si="15"/>
        <v>84</v>
      </c>
      <c r="B88" s="447" t="str">
        <f>B87</f>
        <v>급수관 분기(이경티)</v>
      </c>
      <c r="C88" s="441"/>
      <c r="D88" s="156" t="s">
        <v>170</v>
      </c>
      <c r="E88" s="125" t="s">
        <v>97</v>
      </c>
      <c r="F88" s="125">
        <v>1</v>
      </c>
      <c r="G88" s="125" t="s">
        <v>175</v>
      </c>
      <c r="H88" s="126">
        <f t="shared" si="23"/>
        <v>96600</v>
      </c>
      <c r="I88" s="127">
        <v>105000</v>
      </c>
      <c r="J88" s="11">
        <v>14610</v>
      </c>
      <c r="K88" s="11">
        <v>49915</v>
      </c>
      <c r="L88" s="11">
        <f t="shared" si="19"/>
        <v>40475</v>
      </c>
      <c r="M88" s="144"/>
      <c r="N88" s="10">
        <f t="shared" si="21"/>
        <v>105000</v>
      </c>
      <c r="O88" s="5">
        <f t="shared" si="22"/>
        <v>0</v>
      </c>
    </row>
    <row r="89" spans="1:15" ht="24.95" customHeight="1">
      <c r="A89" s="114">
        <f t="shared" si="15"/>
        <v>85</v>
      </c>
      <c r="B89" s="458" t="s">
        <v>126</v>
      </c>
      <c r="C89" s="435"/>
      <c r="D89" s="143" t="s">
        <v>170</v>
      </c>
      <c r="E89" s="130" t="s">
        <v>130</v>
      </c>
      <c r="F89" s="130">
        <v>1</v>
      </c>
      <c r="G89" s="130" t="s">
        <v>175</v>
      </c>
      <c r="H89" s="131">
        <f t="shared" si="23"/>
        <v>97000</v>
      </c>
      <c r="I89" s="132">
        <v>105400</v>
      </c>
      <c r="J89" s="12">
        <v>12390</v>
      </c>
      <c r="K89" s="12">
        <v>51702</v>
      </c>
      <c r="L89" s="12">
        <f t="shared" si="19"/>
        <v>41308</v>
      </c>
      <c r="M89" s="145"/>
      <c r="N89" s="10">
        <f t="shared" si="21"/>
        <v>105400</v>
      </c>
      <c r="O89" s="5">
        <f t="shared" si="22"/>
        <v>0</v>
      </c>
    </row>
    <row r="90" spans="1:15" ht="35.1" customHeight="1">
      <c r="A90" s="451" t="s">
        <v>146</v>
      </c>
      <c r="B90" s="452"/>
      <c r="C90" s="452"/>
      <c r="D90" s="452"/>
      <c r="E90" s="452"/>
      <c r="F90" s="452"/>
      <c r="G90" s="452"/>
      <c r="H90" s="452"/>
      <c r="I90" s="452"/>
      <c r="J90" s="452"/>
      <c r="K90" s="452"/>
      <c r="L90" s="452"/>
      <c r="M90" s="453"/>
      <c r="N90" s="10">
        <f t="shared" si="21"/>
        <v>0</v>
      </c>
      <c r="O90" s="5">
        <f t="shared" si="22"/>
        <v>0</v>
      </c>
    </row>
    <row r="91" spans="1:15" ht="24.95" customHeight="1">
      <c r="A91" s="79">
        <f>A89+1</f>
        <v>86</v>
      </c>
      <c r="B91" s="454" t="s">
        <v>147</v>
      </c>
      <c r="C91" s="455"/>
      <c r="D91" s="136" t="s">
        <v>19</v>
      </c>
      <c r="E91" s="118" t="s">
        <v>131</v>
      </c>
      <c r="F91" s="118">
        <v>1</v>
      </c>
      <c r="G91" s="118" t="s">
        <v>175</v>
      </c>
      <c r="H91" s="119">
        <f t="shared" si="23"/>
        <v>55700</v>
      </c>
      <c r="I91" s="120">
        <v>60500</v>
      </c>
      <c r="J91" s="13"/>
      <c r="K91" s="13">
        <v>39671</v>
      </c>
      <c r="L91" s="13">
        <f t="shared" ref="L91:L136" si="24">I91-J91-K91</f>
        <v>20829</v>
      </c>
      <c r="M91" s="80"/>
      <c r="N91" s="10">
        <f t="shared" si="21"/>
        <v>60500</v>
      </c>
      <c r="O91" s="5">
        <f t="shared" si="22"/>
        <v>0</v>
      </c>
    </row>
    <row r="92" spans="1:15" ht="24.95" customHeight="1">
      <c r="A92" s="122">
        <f t="shared" ref="A92:A132" si="25">A91+1</f>
        <v>87</v>
      </c>
      <c r="B92" s="426" t="str">
        <f>B91</f>
        <v>수도계량기 설치</v>
      </c>
      <c r="C92" s="427"/>
      <c r="D92" s="142" t="s">
        <v>20</v>
      </c>
      <c r="E92" s="125" t="s">
        <v>172</v>
      </c>
      <c r="F92" s="125">
        <v>1</v>
      </c>
      <c r="G92" s="125" t="s">
        <v>175</v>
      </c>
      <c r="H92" s="126">
        <f t="shared" si="23"/>
        <v>66700</v>
      </c>
      <c r="I92" s="127">
        <v>72500</v>
      </c>
      <c r="J92" s="11"/>
      <c r="K92" s="11">
        <v>47689</v>
      </c>
      <c r="L92" s="11">
        <f t="shared" si="24"/>
        <v>24811</v>
      </c>
      <c r="M92" s="144"/>
      <c r="N92" s="10">
        <f t="shared" si="21"/>
        <v>72500</v>
      </c>
      <c r="O92" s="5">
        <f t="shared" si="22"/>
        <v>0</v>
      </c>
    </row>
    <row r="93" spans="1:15" ht="24.95" customHeight="1">
      <c r="A93" s="122">
        <f t="shared" si="25"/>
        <v>88</v>
      </c>
      <c r="B93" s="426" t="str">
        <f>B92</f>
        <v>수도계량기 설치</v>
      </c>
      <c r="C93" s="427"/>
      <c r="D93" s="142" t="s">
        <v>21</v>
      </c>
      <c r="E93" s="125" t="s">
        <v>172</v>
      </c>
      <c r="F93" s="125">
        <v>1</v>
      </c>
      <c r="G93" s="125" t="s">
        <v>175</v>
      </c>
      <c r="H93" s="126">
        <f t="shared" si="23"/>
        <v>66700</v>
      </c>
      <c r="I93" s="127">
        <f>I92</f>
        <v>72500</v>
      </c>
      <c r="J93" s="11"/>
      <c r="K93" s="11">
        <f>K92</f>
        <v>47689</v>
      </c>
      <c r="L93" s="11">
        <f t="shared" si="24"/>
        <v>24811</v>
      </c>
      <c r="M93" s="144"/>
      <c r="N93" s="10">
        <f t="shared" si="21"/>
        <v>72500</v>
      </c>
      <c r="O93" s="5">
        <f t="shared" si="22"/>
        <v>0</v>
      </c>
    </row>
    <row r="94" spans="1:15" ht="24.95" customHeight="1">
      <c r="A94" s="114">
        <f t="shared" si="25"/>
        <v>89</v>
      </c>
      <c r="B94" s="438" t="str">
        <f>B93</f>
        <v>수도계량기 설치</v>
      </c>
      <c r="C94" s="439"/>
      <c r="D94" s="143" t="s">
        <v>22</v>
      </c>
      <c r="E94" s="130" t="s">
        <v>172</v>
      </c>
      <c r="F94" s="130">
        <v>1</v>
      </c>
      <c r="G94" s="130" t="s">
        <v>175</v>
      </c>
      <c r="H94" s="131">
        <f t="shared" si="23"/>
        <v>66700</v>
      </c>
      <c r="I94" s="132">
        <f>I93</f>
        <v>72500</v>
      </c>
      <c r="J94" s="12"/>
      <c r="K94" s="12">
        <f>K93</f>
        <v>47689</v>
      </c>
      <c r="L94" s="12">
        <f t="shared" si="24"/>
        <v>24811</v>
      </c>
      <c r="M94" s="145"/>
      <c r="N94" s="10">
        <f t="shared" si="21"/>
        <v>72500</v>
      </c>
      <c r="O94" s="5">
        <f t="shared" si="22"/>
        <v>0</v>
      </c>
    </row>
    <row r="95" spans="1:15" ht="24.95" customHeight="1">
      <c r="A95" s="89">
        <f t="shared" si="25"/>
        <v>90</v>
      </c>
      <c r="B95" s="464" t="str">
        <f>B94</f>
        <v>수도계량기 설치</v>
      </c>
      <c r="C95" s="465"/>
      <c r="D95" s="162" t="s">
        <v>23</v>
      </c>
      <c r="E95" s="163" t="s">
        <v>172</v>
      </c>
      <c r="F95" s="163">
        <v>1</v>
      </c>
      <c r="G95" s="163" t="s">
        <v>175</v>
      </c>
      <c r="H95" s="164">
        <f t="shared" si="23"/>
        <v>84600</v>
      </c>
      <c r="I95" s="165">
        <v>92000</v>
      </c>
      <c r="J95" s="166"/>
      <c r="K95" s="166">
        <v>60350</v>
      </c>
      <c r="L95" s="166">
        <f t="shared" si="24"/>
        <v>31650</v>
      </c>
      <c r="M95" s="167"/>
      <c r="N95" s="10">
        <f t="shared" si="21"/>
        <v>92000</v>
      </c>
      <c r="O95" s="5">
        <f t="shared" si="22"/>
        <v>0</v>
      </c>
    </row>
    <row r="96" spans="1:15" ht="24.95" customHeight="1">
      <c r="A96" s="114">
        <f t="shared" si="25"/>
        <v>91</v>
      </c>
      <c r="B96" s="438" t="str">
        <f>B95</f>
        <v>수도계량기 설치</v>
      </c>
      <c r="C96" s="439"/>
      <c r="D96" s="143" t="s">
        <v>24</v>
      </c>
      <c r="E96" s="130" t="s">
        <v>172</v>
      </c>
      <c r="F96" s="130">
        <v>1</v>
      </c>
      <c r="G96" s="130" t="s">
        <v>175</v>
      </c>
      <c r="H96" s="131">
        <f t="shared" si="23"/>
        <v>84600</v>
      </c>
      <c r="I96" s="132">
        <f>I95</f>
        <v>92000</v>
      </c>
      <c r="J96" s="12"/>
      <c r="K96" s="12">
        <f>K95</f>
        <v>60350</v>
      </c>
      <c r="L96" s="12">
        <f t="shared" si="24"/>
        <v>31650</v>
      </c>
      <c r="M96" s="145"/>
      <c r="N96" s="10">
        <f t="shared" si="21"/>
        <v>92000</v>
      </c>
      <c r="O96" s="5">
        <f t="shared" si="22"/>
        <v>0</v>
      </c>
    </row>
    <row r="97" spans="1:15" ht="24.95" customHeight="1">
      <c r="A97" s="134">
        <f>A96+1</f>
        <v>92</v>
      </c>
      <c r="B97" s="466" t="s">
        <v>148</v>
      </c>
      <c r="C97" s="467"/>
      <c r="D97" s="146" t="s">
        <v>19</v>
      </c>
      <c r="E97" s="137" t="s">
        <v>172</v>
      </c>
      <c r="F97" s="137">
        <v>1</v>
      </c>
      <c r="G97" s="137" t="s">
        <v>175</v>
      </c>
      <c r="H97" s="138">
        <f t="shared" si="23"/>
        <v>74100</v>
      </c>
      <c r="I97" s="139">
        <v>80500</v>
      </c>
      <c r="J97" s="140"/>
      <c r="K97" s="140">
        <v>52754</v>
      </c>
      <c r="L97" s="140">
        <f t="shared" si="24"/>
        <v>27746</v>
      </c>
      <c r="M97" s="147"/>
      <c r="N97" s="10">
        <f t="shared" si="21"/>
        <v>80500</v>
      </c>
      <c r="O97" s="5">
        <f t="shared" si="22"/>
        <v>0</v>
      </c>
    </row>
    <row r="98" spans="1:15" ht="24.95" customHeight="1">
      <c r="A98" s="122">
        <f t="shared" si="25"/>
        <v>93</v>
      </c>
      <c r="B98" s="426" t="str">
        <f>B97</f>
        <v>수도계량기 교체</v>
      </c>
      <c r="C98" s="427"/>
      <c r="D98" s="142" t="s">
        <v>20</v>
      </c>
      <c r="E98" s="125" t="s">
        <v>172</v>
      </c>
      <c r="F98" s="125">
        <v>1</v>
      </c>
      <c r="G98" s="125" t="s">
        <v>175</v>
      </c>
      <c r="H98" s="126">
        <f t="shared" si="23"/>
        <v>84600</v>
      </c>
      <c r="I98" s="127">
        <v>92000</v>
      </c>
      <c r="J98" s="11"/>
      <c r="K98" s="11">
        <v>60290</v>
      </c>
      <c r="L98" s="11">
        <f t="shared" si="24"/>
        <v>31710</v>
      </c>
      <c r="M98" s="144"/>
      <c r="N98" s="10">
        <f t="shared" si="21"/>
        <v>92000</v>
      </c>
      <c r="O98" s="5">
        <f t="shared" si="22"/>
        <v>0</v>
      </c>
    </row>
    <row r="99" spans="1:15" ht="24.95" customHeight="1">
      <c r="A99" s="122">
        <f t="shared" si="25"/>
        <v>94</v>
      </c>
      <c r="B99" s="426" t="str">
        <f>B98</f>
        <v>수도계량기 교체</v>
      </c>
      <c r="C99" s="427"/>
      <c r="D99" s="142" t="s">
        <v>21</v>
      </c>
      <c r="E99" s="125" t="s">
        <v>172</v>
      </c>
      <c r="F99" s="125">
        <v>1</v>
      </c>
      <c r="G99" s="125" t="s">
        <v>175</v>
      </c>
      <c r="H99" s="126">
        <f t="shared" si="23"/>
        <v>84600</v>
      </c>
      <c r="I99" s="127">
        <f>I98</f>
        <v>92000</v>
      </c>
      <c r="J99" s="11"/>
      <c r="K99" s="11">
        <f>K98</f>
        <v>60290</v>
      </c>
      <c r="L99" s="11">
        <f t="shared" si="24"/>
        <v>31710</v>
      </c>
      <c r="M99" s="144"/>
      <c r="N99" s="10">
        <f t="shared" si="21"/>
        <v>92000</v>
      </c>
      <c r="O99" s="5">
        <f t="shared" si="22"/>
        <v>0</v>
      </c>
    </row>
    <row r="100" spans="1:15" ht="24.95" customHeight="1">
      <c r="A100" s="122">
        <f t="shared" si="25"/>
        <v>95</v>
      </c>
      <c r="B100" s="426" t="str">
        <f>B99</f>
        <v>수도계량기 교체</v>
      </c>
      <c r="C100" s="427"/>
      <c r="D100" s="142" t="s">
        <v>22</v>
      </c>
      <c r="E100" s="125" t="s">
        <v>172</v>
      </c>
      <c r="F100" s="125">
        <v>1</v>
      </c>
      <c r="G100" s="125" t="s">
        <v>175</v>
      </c>
      <c r="H100" s="126">
        <f t="shared" si="23"/>
        <v>84600</v>
      </c>
      <c r="I100" s="127">
        <f>I99</f>
        <v>92000</v>
      </c>
      <c r="J100" s="11"/>
      <c r="K100" s="11">
        <f>K99</f>
        <v>60290</v>
      </c>
      <c r="L100" s="11">
        <f t="shared" si="24"/>
        <v>31710</v>
      </c>
      <c r="M100" s="144"/>
      <c r="N100" s="10">
        <f t="shared" si="21"/>
        <v>92000</v>
      </c>
      <c r="O100" s="5">
        <f t="shared" si="22"/>
        <v>0</v>
      </c>
    </row>
    <row r="101" spans="1:15" ht="24.95" customHeight="1">
      <c r="A101" s="122">
        <f t="shared" si="25"/>
        <v>96</v>
      </c>
      <c r="B101" s="426" t="str">
        <f>B100</f>
        <v>수도계량기 교체</v>
      </c>
      <c r="C101" s="427"/>
      <c r="D101" s="142" t="s">
        <v>23</v>
      </c>
      <c r="E101" s="125" t="s">
        <v>172</v>
      </c>
      <c r="F101" s="125">
        <v>1</v>
      </c>
      <c r="G101" s="125" t="s">
        <v>175</v>
      </c>
      <c r="H101" s="126">
        <f t="shared" si="23"/>
        <v>98900</v>
      </c>
      <c r="I101" s="127">
        <v>107500</v>
      </c>
      <c r="J101" s="11"/>
      <c r="K101" s="11">
        <v>70339</v>
      </c>
      <c r="L101" s="11">
        <f t="shared" si="24"/>
        <v>37161</v>
      </c>
      <c r="M101" s="144"/>
      <c r="N101" s="10">
        <f t="shared" si="21"/>
        <v>107500</v>
      </c>
      <c r="O101" s="5">
        <f t="shared" si="22"/>
        <v>0</v>
      </c>
    </row>
    <row r="102" spans="1:15" ht="24.95" customHeight="1">
      <c r="A102" s="114">
        <f t="shared" si="25"/>
        <v>97</v>
      </c>
      <c r="B102" s="438" t="str">
        <f>B101</f>
        <v>수도계량기 교체</v>
      </c>
      <c r="C102" s="439"/>
      <c r="D102" s="143" t="s">
        <v>24</v>
      </c>
      <c r="E102" s="130" t="s">
        <v>172</v>
      </c>
      <c r="F102" s="130">
        <v>1</v>
      </c>
      <c r="G102" s="130" t="s">
        <v>175</v>
      </c>
      <c r="H102" s="131">
        <f t="shared" si="23"/>
        <v>98900</v>
      </c>
      <c r="I102" s="132">
        <f>I101</f>
        <v>107500</v>
      </c>
      <c r="J102" s="12"/>
      <c r="K102" s="12">
        <f>K101</f>
        <v>70339</v>
      </c>
      <c r="L102" s="12">
        <f t="shared" si="24"/>
        <v>37161</v>
      </c>
      <c r="M102" s="145"/>
      <c r="N102" s="10">
        <f t="shared" si="21"/>
        <v>107500</v>
      </c>
      <c r="O102" s="5">
        <f t="shared" si="22"/>
        <v>0</v>
      </c>
    </row>
    <row r="103" spans="1:15" ht="24.95" customHeight="1">
      <c r="A103" s="79">
        <f>A102+1</f>
        <v>98</v>
      </c>
      <c r="B103" s="454" t="s">
        <v>122</v>
      </c>
      <c r="C103" s="455"/>
      <c r="D103" s="136" t="s">
        <v>173</v>
      </c>
      <c r="E103" s="118" t="s">
        <v>144</v>
      </c>
      <c r="F103" s="118">
        <v>1</v>
      </c>
      <c r="G103" s="118" t="s">
        <v>176</v>
      </c>
      <c r="H103" s="119">
        <f t="shared" si="23"/>
        <v>364800</v>
      </c>
      <c r="I103" s="120">
        <v>396500</v>
      </c>
      <c r="J103" s="13">
        <v>210500</v>
      </c>
      <c r="K103" s="13">
        <v>82624</v>
      </c>
      <c r="L103" s="13">
        <f t="shared" si="24"/>
        <v>103376</v>
      </c>
      <c r="M103" s="80"/>
      <c r="N103" s="10">
        <f t="shared" si="21"/>
        <v>396500</v>
      </c>
      <c r="O103" s="5">
        <f t="shared" si="22"/>
        <v>0</v>
      </c>
    </row>
    <row r="104" spans="1:15" ht="24.95" customHeight="1">
      <c r="A104" s="122">
        <f t="shared" si="25"/>
        <v>99</v>
      </c>
      <c r="B104" s="426" t="s">
        <v>122</v>
      </c>
      <c r="C104" s="427"/>
      <c r="D104" s="142" t="s">
        <v>173</v>
      </c>
      <c r="E104" s="125" t="s">
        <v>155</v>
      </c>
      <c r="F104" s="125">
        <v>1</v>
      </c>
      <c r="G104" s="125" t="s">
        <v>175</v>
      </c>
      <c r="H104" s="126">
        <f t="shared" si="23"/>
        <v>416300</v>
      </c>
      <c r="I104" s="127">
        <v>452500</v>
      </c>
      <c r="J104" s="11">
        <v>231500</v>
      </c>
      <c r="K104" s="11">
        <v>101867</v>
      </c>
      <c r="L104" s="11">
        <f t="shared" si="24"/>
        <v>119133</v>
      </c>
      <c r="M104" s="144"/>
      <c r="N104" s="10">
        <f t="shared" si="21"/>
        <v>452500</v>
      </c>
      <c r="O104" s="5">
        <f t="shared" si="22"/>
        <v>0</v>
      </c>
    </row>
    <row r="105" spans="1:15" ht="24.95" customHeight="1">
      <c r="A105" s="122">
        <f t="shared" si="25"/>
        <v>100</v>
      </c>
      <c r="B105" s="426" t="s">
        <v>122</v>
      </c>
      <c r="C105" s="427"/>
      <c r="D105" s="142" t="s">
        <v>173</v>
      </c>
      <c r="E105" s="125" t="s">
        <v>156</v>
      </c>
      <c r="F105" s="125">
        <v>1</v>
      </c>
      <c r="G105" s="125" t="s">
        <v>175</v>
      </c>
      <c r="H105" s="126">
        <f t="shared" si="23"/>
        <v>523000</v>
      </c>
      <c r="I105" s="127">
        <v>568500</v>
      </c>
      <c r="J105" s="11">
        <v>312200</v>
      </c>
      <c r="K105" s="11">
        <v>109602</v>
      </c>
      <c r="L105" s="11">
        <f t="shared" si="24"/>
        <v>146698</v>
      </c>
      <c r="M105" s="144"/>
      <c r="N105" s="10">
        <f t="shared" si="21"/>
        <v>568500</v>
      </c>
      <c r="O105" s="5">
        <f t="shared" si="22"/>
        <v>0</v>
      </c>
    </row>
    <row r="106" spans="1:15" ht="24.95" customHeight="1">
      <c r="A106" s="122">
        <f t="shared" si="25"/>
        <v>101</v>
      </c>
      <c r="B106" s="426" t="s">
        <v>122</v>
      </c>
      <c r="C106" s="427"/>
      <c r="D106" s="156" t="s">
        <v>173</v>
      </c>
      <c r="E106" s="125" t="s">
        <v>25</v>
      </c>
      <c r="F106" s="125">
        <v>1</v>
      </c>
      <c r="G106" s="125" t="s">
        <v>175</v>
      </c>
      <c r="H106" s="126">
        <f t="shared" si="23"/>
        <v>627900</v>
      </c>
      <c r="I106" s="127">
        <v>682500</v>
      </c>
      <c r="J106" s="11">
        <v>395500</v>
      </c>
      <c r="K106" s="11">
        <v>113967</v>
      </c>
      <c r="L106" s="11">
        <f t="shared" si="24"/>
        <v>173033</v>
      </c>
      <c r="M106" s="144"/>
      <c r="N106" s="10">
        <f t="shared" si="21"/>
        <v>682500</v>
      </c>
      <c r="O106" s="5">
        <f t="shared" si="22"/>
        <v>0</v>
      </c>
    </row>
    <row r="107" spans="1:15" ht="24.95" customHeight="1">
      <c r="A107" s="122">
        <f t="shared" si="25"/>
        <v>102</v>
      </c>
      <c r="B107" s="426" t="s">
        <v>122</v>
      </c>
      <c r="C107" s="427"/>
      <c r="D107" s="142" t="s">
        <v>173</v>
      </c>
      <c r="E107" s="125" t="s">
        <v>26</v>
      </c>
      <c r="F107" s="125">
        <v>1</v>
      </c>
      <c r="G107" s="125" t="s">
        <v>175</v>
      </c>
      <c r="H107" s="126">
        <f t="shared" si="23"/>
        <v>885500</v>
      </c>
      <c r="I107" s="127">
        <v>962500</v>
      </c>
      <c r="J107" s="11">
        <v>576600</v>
      </c>
      <c r="K107" s="11">
        <v>144912</v>
      </c>
      <c r="L107" s="11">
        <f t="shared" si="24"/>
        <v>240988</v>
      </c>
      <c r="M107" s="144"/>
      <c r="N107" s="10">
        <f t="shared" si="21"/>
        <v>962500</v>
      </c>
      <c r="O107" s="5">
        <f t="shared" si="22"/>
        <v>0</v>
      </c>
    </row>
    <row r="108" spans="1:15" ht="24.95" customHeight="1">
      <c r="A108" s="114">
        <f t="shared" si="25"/>
        <v>103</v>
      </c>
      <c r="B108" s="438" t="s">
        <v>122</v>
      </c>
      <c r="C108" s="439"/>
      <c r="D108" s="143" t="s">
        <v>173</v>
      </c>
      <c r="E108" s="130" t="s">
        <v>27</v>
      </c>
      <c r="F108" s="130">
        <v>1</v>
      </c>
      <c r="G108" s="130" t="s">
        <v>175</v>
      </c>
      <c r="H108" s="131">
        <f t="shared" si="23"/>
        <v>976600</v>
      </c>
      <c r="I108" s="132">
        <v>1061500</v>
      </c>
      <c r="J108" s="12">
        <v>643700</v>
      </c>
      <c r="K108" s="12">
        <v>152933</v>
      </c>
      <c r="L108" s="12">
        <f t="shared" si="24"/>
        <v>264867</v>
      </c>
      <c r="M108" s="145"/>
      <c r="N108" s="10">
        <f t="shared" si="21"/>
        <v>1061500</v>
      </c>
      <c r="O108" s="5">
        <f t="shared" si="22"/>
        <v>0</v>
      </c>
    </row>
    <row r="109" spans="1:15" ht="24.95" customHeight="1">
      <c r="A109" s="79">
        <f t="shared" si="25"/>
        <v>104</v>
      </c>
      <c r="B109" s="454" t="s">
        <v>181</v>
      </c>
      <c r="C109" s="455"/>
      <c r="D109" s="136" t="s">
        <v>173</v>
      </c>
      <c r="E109" s="118" t="s">
        <v>144</v>
      </c>
      <c r="F109" s="118">
        <v>1</v>
      </c>
      <c r="G109" s="118" t="s">
        <v>176</v>
      </c>
      <c r="H109" s="168">
        <f t="shared" si="23"/>
        <v>348200</v>
      </c>
      <c r="I109" s="169">
        <v>378500</v>
      </c>
      <c r="J109" s="170">
        <f t="shared" ref="J109:J114" si="26">J103</f>
        <v>210500</v>
      </c>
      <c r="K109" s="170">
        <v>70339</v>
      </c>
      <c r="L109" s="170">
        <f t="shared" ref="L109:L114" si="27">I109-J109-K109</f>
        <v>97661</v>
      </c>
      <c r="M109" s="171"/>
      <c r="N109" s="10">
        <f t="shared" si="21"/>
        <v>378500</v>
      </c>
      <c r="O109" s="5">
        <f t="shared" si="22"/>
        <v>0</v>
      </c>
    </row>
    <row r="110" spans="1:15" ht="24.95" customHeight="1">
      <c r="A110" s="122">
        <f t="shared" si="25"/>
        <v>105</v>
      </c>
      <c r="B110" s="426" t="s">
        <v>181</v>
      </c>
      <c r="C110" s="427"/>
      <c r="D110" s="142" t="s">
        <v>173</v>
      </c>
      <c r="E110" s="125" t="s">
        <v>155</v>
      </c>
      <c r="F110" s="125">
        <v>1</v>
      </c>
      <c r="G110" s="125" t="s">
        <v>175</v>
      </c>
      <c r="H110" s="168">
        <f t="shared" si="23"/>
        <v>392800</v>
      </c>
      <c r="I110" s="169">
        <v>427000</v>
      </c>
      <c r="J110" s="170">
        <f t="shared" si="26"/>
        <v>231500</v>
      </c>
      <c r="K110" s="170">
        <v>84407</v>
      </c>
      <c r="L110" s="170">
        <f t="shared" si="27"/>
        <v>111093</v>
      </c>
      <c r="M110" s="171"/>
      <c r="N110" s="10">
        <f t="shared" si="21"/>
        <v>427000</v>
      </c>
      <c r="O110" s="5">
        <f t="shared" si="22"/>
        <v>0</v>
      </c>
    </row>
    <row r="111" spans="1:15" ht="24.95" customHeight="1">
      <c r="A111" s="122">
        <f t="shared" si="25"/>
        <v>106</v>
      </c>
      <c r="B111" s="426" t="s">
        <v>181</v>
      </c>
      <c r="C111" s="427"/>
      <c r="D111" s="142" t="s">
        <v>173</v>
      </c>
      <c r="E111" s="125" t="s">
        <v>156</v>
      </c>
      <c r="F111" s="125">
        <v>1</v>
      </c>
      <c r="G111" s="125" t="s">
        <v>175</v>
      </c>
      <c r="H111" s="168">
        <f t="shared" si="23"/>
        <v>488500</v>
      </c>
      <c r="I111" s="169">
        <v>531000</v>
      </c>
      <c r="J111" s="170">
        <f t="shared" si="26"/>
        <v>312200</v>
      </c>
      <c r="K111" s="170">
        <v>84407</v>
      </c>
      <c r="L111" s="170">
        <f t="shared" si="27"/>
        <v>134393</v>
      </c>
      <c r="M111" s="171"/>
      <c r="N111" s="10">
        <f t="shared" si="21"/>
        <v>531000</v>
      </c>
      <c r="O111" s="5">
        <f t="shared" si="22"/>
        <v>0</v>
      </c>
    </row>
    <row r="112" spans="1:15" ht="24.95" customHeight="1">
      <c r="A112" s="122">
        <f t="shared" si="25"/>
        <v>107</v>
      </c>
      <c r="B112" s="426" t="s">
        <v>181</v>
      </c>
      <c r="C112" s="427"/>
      <c r="D112" s="156" t="s">
        <v>173</v>
      </c>
      <c r="E112" s="125" t="s">
        <v>25</v>
      </c>
      <c r="F112" s="125">
        <v>1</v>
      </c>
      <c r="G112" s="125" t="s">
        <v>175</v>
      </c>
      <c r="H112" s="168">
        <f t="shared" si="23"/>
        <v>587400</v>
      </c>
      <c r="I112" s="169">
        <v>638500</v>
      </c>
      <c r="J112" s="170">
        <f t="shared" si="26"/>
        <v>395500</v>
      </c>
      <c r="K112" s="170">
        <v>84407</v>
      </c>
      <c r="L112" s="170">
        <f t="shared" si="27"/>
        <v>158593</v>
      </c>
      <c r="M112" s="171"/>
      <c r="N112" s="10">
        <f t="shared" si="21"/>
        <v>638500</v>
      </c>
      <c r="O112" s="5">
        <f t="shared" si="22"/>
        <v>0</v>
      </c>
    </row>
    <row r="113" spans="1:15" ht="24.95" customHeight="1">
      <c r="A113" s="122">
        <f t="shared" si="25"/>
        <v>108</v>
      </c>
      <c r="B113" s="426" t="s">
        <v>181</v>
      </c>
      <c r="C113" s="427"/>
      <c r="D113" s="142" t="s">
        <v>173</v>
      </c>
      <c r="E113" s="125" t="s">
        <v>26</v>
      </c>
      <c r="F113" s="125">
        <v>1</v>
      </c>
      <c r="G113" s="125" t="s">
        <v>175</v>
      </c>
      <c r="H113" s="168">
        <f t="shared" si="23"/>
        <v>831700</v>
      </c>
      <c r="I113" s="169">
        <v>904000</v>
      </c>
      <c r="J113" s="170">
        <f t="shared" si="26"/>
        <v>576600</v>
      </c>
      <c r="K113" s="170">
        <v>105509</v>
      </c>
      <c r="L113" s="170">
        <f t="shared" si="27"/>
        <v>221891</v>
      </c>
      <c r="M113" s="171"/>
      <c r="N113" s="10">
        <f t="shared" si="21"/>
        <v>904000</v>
      </c>
      <c r="O113" s="5">
        <f t="shared" si="22"/>
        <v>0</v>
      </c>
    </row>
    <row r="114" spans="1:15" ht="24.95" customHeight="1">
      <c r="A114" s="114">
        <f t="shared" si="25"/>
        <v>109</v>
      </c>
      <c r="B114" s="438" t="s">
        <v>181</v>
      </c>
      <c r="C114" s="439"/>
      <c r="D114" s="143" t="s">
        <v>173</v>
      </c>
      <c r="E114" s="130" t="s">
        <v>27</v>
      </c>
      <c r="F114" s="130">
        <v>1</v>
      </c>
      <c r="G114" s="130" t="s">
        <v>175</v>
      </c>
      <c r="H114" s="172">
        <f t="shared" si="23"/>
        <v>911300</v>
      </c>
      <c r="I114" s="173">
        <v>990500</v>
      </c>
      <c r="J114" s="174">
        <f t="shared" si="26"/>
        <v>643700</v>
      </c>
      <c r="K114" s="174">
        <v>105509</v>
      </c>
      <c r="L114" s="174">
        <f t="shared" si="27"/>
        <v>241291</v>
      </c>
      <c r="M114" s="175"/>
      <c r="N114" s="10">
        <f t="shared" si="21"/>
        <v>990500</v>
      </c>
      <c r="O114" s="5">
        <f t="shared" si="22"/>
        <v>0</v>
      </c>
    </row>
    <row r="115" spans="1:15" ht="24.95" customHeight="1">
      <c r="A115" s="79">
        <f t="shared" si="25"/>
        <v>110</v>
      </c>
      <c r="B115" s="454" t="s">
        <v>181</v>
      </c>
      <c r="C115" s="455"/>
      <c r="D115" s="136" t="s">
        <v>241</v>
      </c>
      <c r="E115" s="118" t="s">
        <v>144</v>
      </c>
      <c r="F115" s="118">
        <v>1</v>
      </c>
      <c r="G115" s="118" t="s">
        <v>18</v>
      </c>
      <c r="H115" s="119">
        <f t="shared" ref="H115:H120" si="28">ROUND(I115*92%,-2)</f>
        <v>98900</v>
      </c>
      <c r="I115" s="120">
        <v>107500</v>
      </c>
      <c r="J115" s="13"/>
      <c r="K115" s="13">
        <v>70339</v>
      </c>
      <c r="L115" s="13">
        <f t="shared" ref="L115:L120" si="29">I115-J115-K115</f>
        <v>37161</v>
      </c>
      <c r="M115" s="80"/>
      <c r="N115" s="10">
        <f t="shared" si="21"/>
        <v>107500</v>
      </c>
      <c r="O115" s="5"/>
    </row>
    <row r="116" spans="1:15" ht="24.95" customHeight="1">
      <c r="A116" s="122">
        <f t="shared" si="25"/>
        <v>111</v>
      </c>
      <c r="B116" s="426" t="s">
        <v>181</v>
      </c>
      <c r="C116" s="427"/>
      <c r="D116" s="142" t="str">
        <f>D115</f>
        <v>보호통 별도</v>
      </c>
      <c r="E116" s="125" t="s">
        <v>155</v>
      </c>
      <c r="F116" s="125">
        <v>1</v>
      </c>
      <c r="G116" s="125" t="s">
        <v>175</v>
      </c>
      <c r="H116" s="126">
        <f t="shared" si="28"/>
        <v>118700</v>
      </c>
      <c r="I116" s="127">
        <v>129000</v>
      </c>
      <c r="J116" s="11"/>
      <c r="K116" s="11">
        <v>84407</v>
      </c>
      <c r="L116" s="11">
        <f t="shared" si="29"/>
        <v>44593</v>
      </c>
      <c r="M116" s="144"/>
      <c r="N116" s="10">
        <f t="shared" si="21"/>
        <v>129000</v>
      </c>
      <c r="O116" s="5"/>
    </row>
    <row r="117" spans="1:15" ht="24.95" customHeight="1">
      <c r="A117" s="122">
        <f t="shared" si="25"/>
        <v>112</v>
      </c>
      <c r="B117" s="426" t="s">
        <v>181</v>
      </c>
      <c r="C117" s="427"/>
      <c r="D117" s="142" t="str">
        <f>D116</f>
        <v>보호통 별도</v>
      </c>
      <c r="E117" s="125" t="s">
        <v>156</v>
      </c>
      <c r="F117" s="125">
        <v>1</v>
      </c>
      <c r="G117" s="125" t="s">
        <v>175</v>
      </c>
      <c r="H117" s="126">
        <f t="shared" si="28"/>
        <v>118700</v>
      </c>
      <c r="I117" s="127">
        <f>I116</f>
        <v>129000</v>
      </c>
      <c r="J117" s="11"/>
      <c r="K117" s="11">
        <v>84407</v>
      </c>
      <c r="L117" s="11">
        <f t="shared" si="29"/>
        <v>44593</v>
      </c>
      <c r="M117" s="144"/>
      <c r="N117" s="10">
        <f t="shared" si="21"/>
        <v>129000</v>
      </c>
      <c r="O117" s="5"/>
    </row>
    <row r="118" spans="1:15" ht="24.95" customHeight="1">
      <c r="A118" s="122">
        <f t="shared" si="25"/>
        <v>113</v>
      </c>
      <c r="B118" s="426" t="s">
        <v>181</v>
      </c>
      <c r="C118" s="427"/>
      <c r="D118" s="156" t="str">
        <f>D117</f>
        <v>보호통 별도</v>
      </c>
      <c r="E118" s="125" t="s">
        <v>25</v>
      </c>
      <c r="F118" s="125">
        <v>1</v>
      </c>
      <c r="G118" s="125" t="s">
        <v>175</v>
      </c>
      <c r="H118" s="126">
        <f t="shared" si="28"/>
        <v>118700</v>
      </c>
      <c r="I118" s="127">
        <f>I117</f>
        <v>129000</v>
      </c>
      <c r="J118" s="11"/>
      <c r="K118" s="11">
        <v>84407</v>
      </c>
      <c r="L118" s="11">
        <f t="shared" si="29"/>
        <v>44593</v>
      </c>
      <c r="M118" s="144"/>
      <c r="N118" s="10">
        <f t="shared" si="21"/>
        <v>129000</v>
      </c>
      <c r="O118" s="5"/>
    </row>
    <row r="119" spans="1:15" ht="24.95" customHeight="1">
      <c r="A119" s="122">
        <f t="shared" si="25"/>
        <v>114</v>
      </c>
      <c r="B119" s="426" t="s">
        <v>181</v>
      </c>
      <c r="C119" s="427"/>
      <c r="D119" s="142" t="str">
        <f>D118</f>
        <v>보호통 별도</v>
      </c>
      <c r="E119" s="125" t="s">
        <v>26</v>
      </c>
      <c r="F119" s="125">
        <v>1</v>
      </c>
      <c r="G119" s="125" t="s">
        <v>175</v>
      </c>
      <c r="H119" s="126">
        <f t="shared" si="28"/>
        <v>148100</v>
      </c>
      <c r="I119" s="127">
        <v>161000</v>
      </c>
      <c r="J119" s="11"/>
      <c r="K119" s="11">
        <v>105509</v>
      </c>
      <c r="L119" s="11">
        <f t="shared" si="29"/>
        <v>55491</v>
      </c>
      <c r="M119" s="144"/>
      <c r="N119" s="10">
        <f t="shared" si="21"/>
        <v>161000</v>
      </c>
      <c r="O119" s="5"/>
    </row>
    <row r="120" spans="1:15" ht="24.95" customHeight="1">
      <c r="A120" s="114">
        <f t="shared" si="25"/>
        <v>115</v>
      </c>
      <c r="B120" s="438" t="s">
        <v>181</v>
      </c>
      <c r="C120" s="439"/>
      <c r="D120" s="143" t="str">
        <f>D119</f>
        <v>보호통 별도</v>
      </c>
      <c r="E120" s="130" t="s">
        <v>27</v>
      </c>
      <c r="F120" s="130">
        <v>1</v>
      </c>
      <c r="G120" s="130" t="s">
        <v>175</v>
      </c>
      <c r="H120" s="131">
        <f t="shared" si="28"/>
        <v>148100</v>
      </c>
      <c r="I120" s="132">
        <f>I119</f>
        <v>161000</v>
      </c>
      <c r="J120" s="12"/>
      <c r="K120" s="12">
        <f>K119</f>
        <v>105509</v>
      </c>
      <c r="L120" s="12">
        <f t="shared" si="29"/>
        <v>55491</v>
      </c>
      <c r="M120" s="145"/>
      <c r="N120" s="10">
        <f t="shared" si="21"/>
        <v>161000</v>
      </c>
      <c r="O120" s="5"/>
    </row>
    <row r="121" spans="1:15" ht="24.95" customHeight="1">
      <c r="A121" s="79">
        <f>A120+1</f>
        <v>116</v>
      </c>
      <c r="B121" s="454" t="s">
        <v>98</v>
      </c>
      <c r="C121" s="455"/>
      <c r="D121" s="136" t="s">
        <v>135</v>
      </c>
      <c r="E121" s="118" t="s">
        <v>145</v>
      </c>
      <c r="F121" s="118">
        <v>1</v>
      </c>
      <c r="G121" s="118" t="s">
        <v>175</v>
      </c>
      <c r="H121" s="119">
        <f t="shared" si="23"/>
        <v>261300</v>
      </c>
      <c r="I121" s="120">
        <v>284000</v>
      </c>
      <c r="J121" s="13">
        <v>178800</v>
      </c>
      <c r="K121" s="13">
        <v>35289</v>
      </c>
      <c r="L121" s="13">
        <f t="shared" si="24"/>
        <v>69911</v>
      </c>
      <c r="M121" s="80"/>
      <c r="N121" s="10">
        <f t="shared" si="21"/>
        <v>284000</v>
      </c>
      <c r="O121" s="5">
        <f t="shared" si="22"/>
        <v>0</v>
      </c>
    </row>
    <row r="122" spans="1:15" ht="24.95" customHeight="1">
      <c r="A122" s="122">
        <f t="shared" si="25"/>
        <v>117</v>
      </c>
      <c r="B122" s="426" t="s">
        <v>98</v>
      </c>
      <c r="C122" s="427"/>
      <c r="D122" s="142" t="s">
        <v>157</v>
      </c>
      <c r="E122" s="125" t="s">
        <v>12</v>
      </c>
      <c r="F122" s="125">
        <f>F121</f>
        <v>1</v>
      </c>
      <c r="G122" s="125" t="s">
        <v>175</v>
      </c>
      <c r="H122" s="126">
        <f t="shared" si="23"/>
        <v>286600</v>
      </c>
      <c r="I122" s="127">
        <v>311500</v>
      </c>
      <c r="J122" s="11">
        <v>196200</v>
      </c>
      <c r="K122" s="11">
        <v>38861</v>
      </c>
      <c r="L122" s="11">
        <f t="shared" si="24"/>
        <v>76439</v>
      </c>
      <c r="M122" s="144"/>
      <c r="N122" s="10">
        <f t="shared" si="21"/>
        <v>311500</v>
      </c>
      <c r="O122" s="5">
        <f t="shared" si="22"/>
        <v>0</v>
      </c>
    </row>
    <row r="123" spans="1:15" ht="24.95" customHeight="1">
      <c r="A123" s="122">
        <f t="shared" si="25"/>
        <v>118</v>
      </c>
      <c r="B123" s="456" t="s">
        <v>98</v>
      </c>
      <c r="C123" s="457"/>
      <c r="D123" s="149" t="s">
        <v>157</v>
      </c>
      <c r="E123" s="150" t="s">
        <v>13</v>
      </c>
      <c r="F123" s="150">
        <f>F122</f>
        <v>1</v>
      </c>
      <c r="G123" s="150" t="s">
        <v>175</v>
      </c>
      <c r="H123" s="151">
        <f t="shared" si="23"/>
        <v>304100</v>
      </c>
      <c r="I123" s="152">
        <v>330500</v>
      </c>
      <c r="J123" s="153">
        <v>192800</v>
      </c>
      <c r="K123" s="153">
        <v>54331</v>
      </c>
      <c r="L123" s="153">
        <f t="shared" si="24"/>
        <v>83369</v>
      </c>
      <c r="M123" s="154"/>
      <c r="N123" s="10">
        <f t="shared" si="21"/>
        <v>330500</v>
      </c>
      <c r="O123" s="5">
        <f t="shared" si="22"/>
        <v>0</v>
      </c>
    </row>
    <row r="124" spans="1:15" ht="24.95" customHeight="1">
      <c r="A124" s="122">
        <f t="shared" si="25"/>
        <v>119</v>
      </c>
      <c r="B124" s="426" t="s">
        <v>98</v>
      </c>
      <c r="C124" s="427"/>
      <c r="D124" s="142" t="s">
        <v>157</v>
      </c>
      <c r="E124" s="125" t="s">
        <v>14</v>
      </c>
      <c r="F124" s="125">
        <f t="shared" ref="F124:F132" si="30">F123</f>
        <v>1</v>
      </c>
      <c r="G124" s="125" t="s">
        <v>175</v>
      </c>
      <c r="H124" s="126">
        <f t="shared" si="23"/>
        <v>354200</v>
      </c>
      <c r="I124" s="127">
        <v>385000</v>
      </c>
      <c r="J124" s="11">
        <v>224600</v>
      </c>
      <c r="K124" s="11">
        <v>63061</v>
      </c>
      <c r="L124" s="11">
        <f t="shared" si="24"/>
        <v>97339</v>
      </c>
      <c r="M124" s="144"/>
      <c r="N124" s="10">
        <f t="shared" si="21"/>
        <v>385000</v>
      </c>
      <c r="O124" s="5">
        <f t="shared" si="22"/>
        <v>0</v>
      </c>
    </row>
    <row r="125" spans="1:15" ht="24.95" customHeight="1">
      <c r="A125" s="122">
        <f t="shared" si="25"/>
        <v>120</v>
      </c>
      <c r="B125" s="426" t="s">
        <v>98</v>
      </c>
      <c r="C125" s="427"/>
      <c r="D125" s="142" t="s">
        <v>157</v>
      </c>
      <c r="E125" s="125" t="s">
        <v>15</v>
      </c>
      <c r="F125" s="125">
        <f t="shared" si="30"/>
        <v>1</v>
      </c>
      <c r="G125" s="125" t="s">
        <v>175</v>
      </c>
      <c r="H125" s="126">
        <f t="shared" si="23"/>
        <v>396500</v>
      </c>
      <c r="I125" s="127">
        <v>431000</v>
      </c>
      <c r="J125" s="11">
        <v>254400</v>
      </c>
      <c r="K125" s="11">
        <v>68216</v>
      </c>
      <c r="L125" s="11">
        <f t="shared" si="24"/>
        <v>108384</v>
      </c>
      <c r="M125" s="144"/>
      <c r="N125" s="10">
        <f t="shared" si="21"/>
        <v>431000</v>
      </c>
      <c r="O125" s="5">
        <f t="shared" si="22"/>
        <v>0</v>
      </c>
    </row>
    <row r="126" spans="1:15" ht="24.95" customHeight="1">
      <c r="A126" s="148">
        <f t="shared" si="25"/>
        <v>121</v>
      </c>
      <c r="B126" s="456" t="s">
        <v>98</v>
      </c>
      <c r="C126" s="457"/>
      <c r="D126" s="149" t="s">
        <v>157</v>
      </c>
      <c r="E126" s="150" t="s">
        <v>16</v>
      </c>
      <c r="F126" s="150">
        <f t="shared" si="30"/>
        <v>1</v>
      </c>
      <c r="G126" s="150" t="s">
        <v>175</v>
      </c>
      <c r="H126" s="151">
        <f t="shared" si="23"/>
        <v>423200</v>
      </c>
      <c r="I126" s="152">
        <v>460000</v>
      </c>
      <c r="J126" s="153">
        <v>258400</v>
      </c>
      <c r="K126" s="153">
        <v>83971</v>
      </c>
      <c r="L126" s="153">
        <f t="shared" si="24"/>
        <v>117629</v>
      </c>
      <c r="M126" s="154"/>
      <c r="N126" s="10">
        <f t="shared" si="21"/>
        <v>460000</v>
      </c>
      <c r="O126" s="5">
        <f t="shared" si="22"/>
        <v>0</v>
      </c>
    </row>
    <row r="127" spans="1:15" ht="24.95" customHeight="1">
      <c r="A127" s="114">
        <f t="shared" si="25"/>
        <v>122</v>
      </c>
      <c r="B127" s="438" t="s">
        <v>98</v>
      </c>
      <c r="C127" s="439"/>
      <c r="D127" s="143" t="s">
        <v>209</v>
      </c>
      <c r="E127" s="130" t="s">
        <v>16</v>
      </c>
      <c r="F127" s="130">
        <f t="shared" si="30"/>
        <v>1</v>
      </c>
      <c r="G127" s="130" t="s">
        <v>175</v>
      </c>
      <c r="H127" s="131">
        <f t="shared" ref="H127" si="31">ROUND(I127*92%,-2)</f>
        <v>841800</v>
      </c>
      <c r="I127" s="132">
        <v>915000</v>
      </c>
      <c r="J127" s="12">
        <v>672200</v>
      </c>
      <c r="K127" s="12">
        <v>31814</v>
      </c>
      <c r="L127" s="12">
        <f t="shared" ref="L127" si="32">I127-J127-K127</f>
        <v>210986</v>
      </c>
      <c r="M127" s="145"/>
      <c r="N127" s="10"/>
      <c r="O127" s="5"/>
    </row>
    <row r="128" spans="1:15" ht="24.95" customHeight="1">
      <c r="A128" s="117">
        <f t="shared" si="25"/>
        <v>123</v>
      </c>
      <c r="B128" s="432" t="s">
        <v>183</v>
      </c>
      <c r="C128" s="433"/>
      <c r="D128" s="136" t="s">
        <v>182</v>
      </c>
      <c r="E128" s="118" t="s">
        <v>184</v>
      </c>
      <c r="F128" s="118">
        <f>F126</f>
        <v>1</v>
      </c>
      <c r="G128" s="118" t="s">
        <v>175</v>
      </c>
      <c r="H128" s="119">
        <f t="shared" si="23"/>
        <v>3391100</v>
      </c>
      <c r="I128" s="120">
        <v>3686000</v>
      </c>
      <c r="J128" s="13">
        <v>1927298</v>
      </c>
      <c r="K128" s="13">
        <v>768666</v>
      </c>
      <c r="L128" s="13">
        <f t="shared" ref="L128:L132" si="33">I128-J128-K128</f>
        <v>990036</v>
      </c>
      <c r="M128" s="80"/>
      <c r="N128" s="10">
        <f t="shared" si="21"/>
        <v>3686000</v>
      </c>
      <c r="O128" s="5">
        <f t="shared" si="22"/>
        <v>0</v>
      </c>
    </row>
    <row r="129" spans="1:15" ht="24.95" customHeight="1">
      <c r="A129" s="123">
        <f t="shared" si="25"/>
        <v>124</v>
      </c>
      <c r="B129" s="440" t="s">
        <v>183</v>
      </c>
      <c r="C129" s="441"/>
      <c r="D129" s="142" t="s">
        <v>185</v>
      </c>
      <c r="E129" s="125" t="s">
        <v>184</v>
      </c>
      <c r="F129" s="125">
        <f t="shared" si="30"/>
        <v>1</v>
      </c>
      <c r="G129" s="125" t="s">
        <v>175</v>
      </c>
      <c r="H129" s="126">
        <f t="shared" si="23"/>
        <v>2999200</v>
      </c>
      <c r="I129" s="127">
        <v>3260000</v>
      </c>
      <c r="J129" s="11">
        <v>1624958</v>
      </c>
      <c r="K129" s="11">
        <v>744045</v>
      </c>
      <c r="L129" s="11">
        <f t="shared" si="33"/>
        <v>890997</v>
      </c>
      <c r="M129" s="144"/>
      <c r="N129" s="10">
        <f t="shared" si="21"/>
        <v>3260000</v>
      </c>
      <c r="O129" s="5">
        <f t="shared" si="22"/>
        <v>0</v>
      </c>
    </row>
    <row r="130" spans="1:15" ht="24.95" customHeight="1">
      <c r="A130" s="123">
        <f t="shared" si="25"/>
        <v>125</v>
      </c>
      <c r="B130" s="440" t="s">
        <v>183</v>
      </c>
      <c r="C130" s="441"/>
      <c r="D130" s="142" t="s">
        <v>186</v>
      </c>
      <c r="E130" s="125" t="s">
        <v>184</v>
      </c>
      <c r="F130" s="125">
        <f t="shared" si="30"/>
        <v>1</v>
      </c>
      <c r="G130" s="125" t="s">
        <v>175</v>
      </c>
      <c r="H130" s="126">
        <f t="shared" si="23"/>
        <v>3841900</v>
      </c>
      <c r="I130" s="127">
        <v>4176000</v>
      </c>
      <c r="J130" s="11">
        <v>2231375</v>
      </c>
      <c r="K130" s="11">
        <v>829583</v>
      </c>
      <c r="L130" s="11">
        <f t="shared" si="33"/>
        <v>1115042</v>
      </c>
      <c r="M130" s="144"/>
      <c r="N130" s="10">
        <f t="shared" si="21"/>
        <v>4176000</v>
      </c>
      <c r="O130" s="5">
        <f t="shared" si="22"/>
        <v>0</v>
      </c>
    </row>
    <row r="131" spans="1:15" ht="24.95" customHeight="1">
      <c r="A131" s="123">
        <f t="shared" si="25"/>
        <v>126</v>
      </c>
      <c r="B131" s="440" t="s">
        <v>187</v>
      </c>
      <c r="C131" s="441"/>
      <c r="D131" s="142"/>
      <c r="E131" s="125" t="s">
        <v>184</v>
      </c>
      <c r="F131" s="125">
        <f t="shared" si="30"/>
        <v>1</v>
      </c>
      <c r="G131" s="125" t="s">
        <v>175</v>
      </c>
      <c r="H131" s="126">
        <f t="shared" si="23"/>
        <v>2028600</v>
      </c>
      <c r="I131" s="127">
        <v>2205000</v>
      </c>
      <c r="J131" s="11">
        <v>975899</v>
      </c>
      <c r="K131" s="11">
        <v>620989</v>
      </c>
      <c r="L131" s="11">
        <f t="shared" si="33"/>
        <v>608112</v>
      </c>
      <c r="M131" s="144"/>
      <c r="N131" s="10"/>
      <c r="O131" s="5"/>
    </row>
    <row r="132" spans="1:15" ht="24.95" customHeight="1">
      <c r="A132" s="129">
        <f t="shared" si="25"/>
        <v>127</v>
      </c>
      <c r="B132" s="434" t="s">
        <v>188</v>
      </c>
      <c r="C132" s="435"/>
      <c r="D132" s="143" t="s">
        <v>189</v>
      </c>
      <c r="E132" s="130" t="s">
        <v>190</v>
      </c>
      <c r="F132" s="130">
        <f t="shared" si="30"/>
        <v>1</v>
      </c>
      <c r="G132" s="130" t="s">
        <v>175</v>
      </c>
      <c r="H132" s="131">
        <f t="shared" si="23"/>
        <v>471000</v>
      </c>
      <c r="I132" s="132">
        <v>512000</v>
      </c>
      <c r="J132" s="12">
        <v>372750</v>
      </c>
      <c r="K132" s="12">
        <v>21190</v>
      </c>
      <c r="L132" s="12">
        <f t="shared" si="33"/>
        <v>118060</v>
      </c>
      <c r="M132" s="145"/>
      <c r="N132" s="10"/>
      <c r="O132" s="5"/>
    </row>
    <row r="133" spans="1:15" ht="35.1" customHeight="1">
      <c r="A133" s="443" t="s">
        <v>101</v>
      </c>
      <c r="B133" s="444"/>
      <c r="C133" s="444"/>
      <c r="D133" s="444"/>
      <c r="E133" s="444"/>
      <c r="F133" s="444"/>
      <c r="G133" s="444"/>
      <c r="H133" s="444"/>
      <c r="I133" s="444"/>
      <c r="J133" s="444"/>
      <c r="K133" s="444"/>
      <c r="L133" s="444"/>
      <c r="M133" s="445"/>
      <c r="N133" s="10">
        <f t="shared" si="21"/>
        <v>0</v>
      </c>
      <c r="O133" s="5">
        <f t="shared" si="22"/>
        <v>0</v>
      </c>
    </row>
    <row r="134" spans="1:15" ht="24.95" customHeight="1">
      <c r="A134" s="117">
        <f>A132+1</f>
        <v>128</v>
      </c>
      <c r="B134" s="117" t="s">
        <v>99</v>
      </c>
      <c r="C134" s="121" t="s">
        <v>100</v>
      </c>
      <c r="D134" s="155" t="s">
        <v>136</v>
      </c>
      <c r="E134" s="118" t="s">
        <v>145</v>
      </c>
      <c r="F134" s="118">
        <v>1</v>
      </c>
      <c r="G134" s="118" t="s">
        <v>102</v>
      </c>
      <c r="H134" s="119">
        <f t="shared" si="23"/>
        <v>25700</v>
      </c>
      <c r="I134" s="120">
        <v>27900</v>
      </c>
      <c r="J134" s="13">
        <v>2756</v>
      </c>
      <c r="K134" s="13">
        <v>13440</v>
      </c>
      <c r="L134" s="13">
        <f t="shared" si="24"/>
        <v>11704</v>
      </c>
      <c r="M134" s="80"/>
      <c r="N134" s="10">
        <f t="shared" si="21"/>
        <v>27900</v>
      </c>
      <c r="O134" s="5">
        <f t="shared" si="22"/>
        <v>0</v>
      </c>
    </row>
    <row r="135" spans="1:15" ht="24.95" customHeight="1">
      <c r="A135" s="123">
        <f t="shared" ref="A135:A149" si="34">A134+1</f>
        <v>129</v>
      </c>
      <c r="B135" s="123" t="s">
        <v>99</v>
      </c>
      <c r="C135" s="128" t="s">
        <v>100</v>
      </c>
      <c r="D135" s="156" t="s">
        <v>136</v>
      </c>
      <c r="E135" s="125" t="s">
        <v>12</v>
      </c>
      <c r="F135" s="125">
        <v>1</v>
      </c>
      <c r="G135" s="125" t="s">
        <v>102</v>
      </c>
      <c r="H135" s="126">
        <f t="shared" si="23"/>
        <v>25800</v>
      </c>
      <c r="I135" s="127">
        <v>28000</v>
      </c>
      <c r="J135" s="11">
        <v>2956</v>
      </c>
      <c r="K135" s="11">
        <v>13485</v>
      </c>
      <c r="L135" s="11">
        <f t="shared" si="24"/>
        <v>11559</v>
      </c>
      <c r="M135" s="144"/>
      <c r="N135" s="10">
        <f t="shared" si="21"/>
        <v>28000</v>
      </c>
      <c r="O135" s="5">
        <f t="shared" si="22"/>
        <v>0</v>
      </c>
    </row>
    <row r="136" spans="1:15" ht="24.95" customHeight="1">
      <c r="A136" s="123">
        <f t="shared" si="34"/>
        <v>130</v>
      </c>
      <c r="B136" s="123" t="s">
        <v>99</v>
      </c>
      <c r="C136" s="128" t="s">
        <v>100</v>
      </c>
      <c r="D136" s="156" t="s">
        <v>136</v>
      </c>
      <c r="E136" s="125" t="s">
        <v>13</v>
      </c>
      <c r="F136" s="125">
        <v>1</v>
      </c>
      <c r="G136" s="125" t="s">
        <v>102</v>
      </c>
      <c r="H136" s="126">
        <f t="shared" si="23"/>
        <v>27000</v>
      </c>
      <c r="I136" s="127">
        <v>29400</v>
      </c>
      <c r="J136" s="11">
        <v>3556</v>
      </c>
      <c r="K136" s="11">
        <v>13718</v>
      </c>
      <c r="L136" s="11">
        <f t="shared" si="24"/>
        <v>12126</v>
      </c>
      <c r="M136" s="144"/>
      <c r="N136" s="10">
        <f t="shared" si="21"/>
        <v>29400</v>
      </c>
      <c r="O136" s="5">
        <f t="shared" si="22"/>
        <v>0</v>
      </c>
    </row>
    <row r="137" spans="1:15" ht="24.95" customHeight="1">
      <c r="A137" s="123">
        <f t="shared" si="34"/>
        <v>131</v>
      </c>
      <c r="B137" s="123" t="s">
        <v>99</v>
      </c>
      <c r="C137" s="128" t="s">
        <v>100</v>
      </c>
      <c r="D137" s="156" t="s">
        <v>136</v>
      </c>
      <c r="E137" s="125" t="s">
        <v>14</v>
      </c>
      <c r="F137" s="125">
        <v>1</v>
      </c>
      <c r="G137" s="125" t="s">
        <v>102</v>
      </c>
      <c r="H137" s="126">
        <f t="shared" si="23"/>
        <v>28100</v>
      </c>
      <c r="I137" s="127">
        <v>30500</v>
      </c>
      <c r="J137" s="11">
        <v>4456</v>
      </c>
      <c r="K137" s="11">
        <v>15695</v>
      </c>
      <c r="L137" s="11">
        <f t="shared" ref="L137:L151" si="35">I137-J137-K137</f>
        <v>10349</v>
      </c>
      <c r="M137" s="144"/>
      <c r="N137" s="10">
        <f t="shared" si="21"/>
        <v>30500</v>
      </c>
      <c r="O137" s="5">
        <f t="shared" si="22"/>
        <v>0</v>
      </c>
    </row>
    <row r="138" spans="1:15" ht="24.95" customHeight="1">
      <c r="A138" s="123">
        <f t="shared" si="34"/>
        <v>132</v>
      </c>
      <c r="B138" s="123" t="s">
        <v>99</v>
      </c>
      <c r="C138" s="128" t="s">
        <v>100</v>
      </c>
      <c r="D138" s="156" t="s">
        <v>136</v>
      </c>
      <c r="E138" s="125" t="s">
        <v>15</v>
      </c>
      <c r="F138" s="125">
        <v>1</v>
      </c>
      <c r="G138" s="125" t="s">
        <v>102</v>
      </c>
      <c r="H138" s="126">
        <f t="shared" si="23"/>
        <v>30400</v>
      </c>
      <c r="I138" s="127">
        <v>33000</v>
      </c>
      <c r="J138" s="11">
        <v>5756</v>
      </c>
      <c r="K138" s="11">
        <v>16171</v>
      </c>
      <c r="L138" s="11">
        <f t="shared" si="35"/>
        <v>11073</v>
      </c>
      <c r="M138" s="144"/>
      <c r="N138" s="10">
        <f t="shared" si="21"/>
        <v>33000</v>
      </c>
      <c r="O138" s="5">
        <f t="shared" si="22"/>
        <v>0</v>
      </c>
    </row>
    <row r="139" spans="1:15" ht="24.95" customHeight="1">
      <c r="A139" s="129">
        <f t="shared" si="34"/>
        <v>133</v>
      </c>
      <c r="B139" s="129" t="s">
        <v>99</v>
      </c>
      <c r="C139" s="133" t="s">
        <v>100</v>
      </c>
      <c r="D139" s="176" t="s">
        <v>136</v>
      </c>
      <c r="E139" s="130" t="s">
        <v>16</v>
      </c>
      <c r="F139" s="130">
        <v>1</v>
      </c>
      <c r="G139" s="130" t="s">
        <v>102</v>
      </c>
      <c r="H139" s="131">
        <f t="shared" si="23"/>
        <v>33100</v>
      </c>
      <c r="I139" s="132">
        <v>36000</v>
      </c>
      <c r="J139" s="12">
        <v>7956</v>
      </c>
      <c r="K139" s="12">
        <v>16315</v>
      </c>
      <c r="L139" s="12">
        <f t="shared" si="35"/>
        <v>11729</v>
      </c>
      <c r="M139" s="145"/>
      <c r="N139" s="10">
        <f t="shared" si="21"/>
        <v>36000</v>
      </c>
      <c r="O139" s="5">
        <f t="shared" si="22"/>
        <v>0</v>
      </c>
    </row>
    <row r="140" spans="1:15" ht="24.95" customHeight="1">
      <c r="A140" s="117">
        <f>A139+1</f>
        <v>134</v>
      </c>
      <c r="B140" s="117" t="s">
        <v>99</v>
      </c>
      <c r="C140" s="121" t="s">
        <v>195</v>
      </c>
      <c r="D140" s="155" t="s">
        <v>136</v>
      </c>
      <c r="E140" s="118" t="s">
        <v>145</v>
      </c>
      <c r="F140" s="118">
        <v>1</v>
      </c>
      <c r="G140" s="118" t="s">
        <v>102</v>
      </c>
      <c r="H140" s="119">
        <f t="shared" si="23"/>
        <v>25700</v>
      </c>
      <c r="I140" s="120">
        <v>27900</v>
      </c>
      <c r="J140" s="13">
        <v>2756</v>
      </c>
      <c r="K140" s="13">
        <v>15281</v>
      </c>
      <c r="L140" s="13">
        <f t="shared" si="35"/>
        <v>9863</v>
      </c>
      <c r="M140" s="80"/>
      <c r="N140" s="10">
        <f t="shared" si="21"/>
        <v>27900</v>
      </c>
      <c r="O140" s="5">
        <f t="shared" si="22"/>
        <v>0</v>
      </c>
    </row>
    <row r="141" spans="1:15" ht="24.95" customHeight="1">
      <c r="A141" s="123">
        <f t="shared" si="34"/>
        <v>135</v>
      </c>
      <c r="B141" s="123" t="s">
        <v>99</v>
      </c>
      <c r="C141" s="128" t="str">
        <f>C140</f>
        <v>고압블럭포장</v>
      </c>
      <c r="D141" s="156" t="s">
        <v>136</v>
      </c>
      <c r="E141" s="125" t="s">
        <v>12</v>
      </c>
      <c r="F141" s="125">
        <v>1</v>
      </c>
      <c r="G141" s="125" t="s">
        <v>102</v>
      </c>
      <c r="H141" s="126">
        <f t="shared" si="23"/>
        <v>25800</v>
      </c>
      <c r="I141" s="127">
        <v>28000</v>
      </c>
      <c r="J141" s="11">
        <v>2956</v>
      </c>
      <c r="K141" s="11">
        <v>15332</v>
      </c>
      <c r="L141" s="11">
        <f t="shared" si="35"/>
        <v>9712</v>
      </c>
      <c r="M141" s="144"/>
      <c r="N141" s="10">
        <f t="shared" si="21"/>
        <v>28000</v>
      </c>
      <c r="O141" s="5">
        <f t="shared" si="22"/>
        <v>0</v>
      </c>
    </row>
    <row r="142" spans="1:15" ht="24.95" customHeight="1">
      <c r="A142" s="123">
        <f t="shared" si="34"/>
        <v>136</v>
      </c>
      <c r="B142" s="123" t="s">
        <v>99</v>
      </c>
      <c r="C142" s="128" t="str">
        <f>C141</f>
        <v>고압블럭포장</v>
      </c>
      <c r="D142" s="156" t="s">
        <v>136</v>
      </c>
      <c r="E142" s="125" t="s">
        <v>13</v>
      </c>
      <c r="F142" s="125">
        <v>1</v>
      </c>
      <c r="G142" s="125" t="s">
        <v>102</v>
      </c>
      <c r="H142" s="126">
        <f t="shared" si="23"/>
        <v>27000</v>
      </c>
      <c r="I142" s="127">
        <v>29400</v>
      </c>
      <c r="J142" s="11">
        <v>3556</v>
      </c>
      <c r="K142" s="11">
        <v>15597</v>
      </c>
      <c r="L142" s="11">
        <f t="shared" si="35"/>
        <v>10247</v>
      </c>
      <c r="M142" s="144"/>
      <c r="N142" s="10">
        <f t="shared" si="21"/>
        <v>29400</v>
      </c>
      <c r="O142" s="5">
        <f t="shared" si="22"/>
        <v>0</v>
      </c>
    </row>
    <row r="143" spans="1:15" ht="24.95" customHeight="1">
      <c r="A143" s="122">
        <f t="shared" si="34"/>
        <v>137</v>
      </c>
      <c r="B143" s="123" t="s">
        <v>99</v>
      </c>
      <c r="C143" s="128" t="str">
        <f>C142</f>
        <v>고압블럭포장</v>
      </c>
      <c r="D143" s="156" t="s">
        <v>136</v>
      </c>
      <c r="E143" s="125" t="s">
        <v>14</v>
      </c>
      <c r="F143" s="125">
        <v>1</v>
      </c>
      <c r="G143" s="125" t="s">
        <v>102</v>
      </c>
      <c r="H143" s="126">
        <f t="shared" si="23"/>
        <v>28100</v>
      </c>
      <c r="I143" s="127">
        <v>30500</v>
      </c>
      <c r="J143" s="11">
        <v>4456</v>
      </c>
      <c r="K143" s="11">
        <v>15695</v>
      </c>
      <c r="L143" s="11">
        <f t="shared" si="35"/>
        <v>10349</v>
      </c>
      <c r="M143" s="144"/>
      <c r="N143" s="10">
        <f t="shared" si="21"/>
        <v>30500</v>
      </c>
      <c r="O143" s="5">
        <f t="shared" si="22"/>
        <v>0</v>
      </c>
    </row>
    <row r="144" spans="1:15" ht="24.95" customHeight="1">
      <c r="A144" s="122">
        <f t="shared" si="34"/>
        <v>138</v>
      </c>
      <c r="B144" s="123" t="s">
        <v>99</v>
      </c>
      <c r="C144" s="128" t="str">
        <f>C143</f>
        <v>고압블럭포장</v>
      </c>
      <c r="D144" s="156" t="s">
        <v>136</v>
      </c>
      <c r="E144" s="125" t="s">
        <v>15</v>
      </c>
      <c r="F144" s="125">
        <v>1</v>
      </c>
      <c r="G144" s="125" t="s">
        <v>102</v>
      </c>
      <c r="H144" s="126">
        <f t="shared" si="23"/>
        <v>30400</v>
      </c>
      <c r="I144" s="127">
        <v>33000</v>
      </c>
      <c r="J144" s="11">
        <v>5756</v>
      </c>
      <c r="K144" s="11">
        <v>16171</v>
      </c>
      <c r="L144" s="11">
        <f t="shared" si="35"/>
        <v>11073</v>
      </c>
      <c r="M144" s="144"/>
      <c r="N144" s="10">
        <f t="shared" si="21"/>
        <v>33000</v>
      </c>
      <c r="O144" s="5">
        <f t="shared" si="22"/>
        <v>0</v>
      </c>
    </row>
    <row r="145" spans="1:15" ht="24.95" customHeight="1">
      <c r="A145" s="114">
        <f t="shared" si="34"/>
        <v>139</v>
      </c>
      <c r="B145" s="129" t="s">
        <v>99</v>
      </c>
      <c r="C145" s="133" t="str">
        <f>C144</f>
        <v>고압블럭포장</v>
      </c>
      <c r="D145" s="176" t="s">
        <v>136</v>
      </c>
      <c r="E145" s="130" t="s">
        <v>16</v>
      </c>
      <c r="F145" s="130">
        <v>1</v>
      </c>
      <c r="G145" s="130" t="s">
        <v>102</v>
      </c>
      <c r="H145" s="131">
        <f t="shared" si="23"/>
        <v>33100</v>
      </c>
      <c r="I145" s="132">
        <v>36000</v>
      </c>
      <c r="J145" s="12">
        <v>7956</v>
      </c>
      <c r="K145" s="12">
        <v>16315</v>
      </c>
      <c r="L145" s="12">
        <f t="shared" si="35"/>
        <v>11729</v>
      </c>
      <c r="M145" s="145"/>
      <c r="N145" s="10">
        <f t="shared" si="21"/>
        <v>36000</v>
      </c>
      <c r="O145" s="5">
        <f t="shared" si="22"/>
        <v>0</v>
      </c>
    </row>
    <row r="146" spans="1:15" ht="27" customHeight="1">
      <c r="A146" s="79">
        <f>A145+1</f>
        <v>140</v>
      </c>
      <c r="B146" s="117" t="s">
        <v>99</v>
      </c>
      <c r="C146" s="121" t="s">
        <v>123</v>
      </c>
      <c r="D146" s="155" t="s">
        <v>136</v>
      </c>
      <c r="E146" s="118" t="s">
        <v>145</v>
      </c>
      <c r="F146" s="118">
        <v>1</v>
      </c>
      <c r="G146" s="118" t="s">
        <v>102</v>
      </c>
      <c r="H146" s="119">
        <f t="shared" si="23"/>
        <v>24300</v>
      </c>
      <c r="I146" s="120">
        <v>26400</v>
      </c>
      <c r="J146" s="13">
        <v>2718</v>
      </c>
      <c r="K146" s="13">
        <v>14375</v>
      </c>
      <c r="L146" s="13">
        <f t="shared" si="35"/>
        <v>9307</v>
      </c>
      <c r="M146" s="80"/>
      <c r="N146" s="10">
        <f t="shared" si="21"/>
        <v>26400</v>
      </c>
      <c r="O146" s="5">
        <f t="shared" si="22"/>
        <v>0</v>
      </c>
    </row>
    <row r="147" spans="1:15" ht="27" customHeight="1">
      <c r="A147" s="122">
        <f t="shared" si="34"/>
        <v>141</v>
      </c>
      <c r="B147" s="123" t="s">
        <v>99</v>
      </c>
      <c r="C147" s="128" t="s">
        <v>123</v>
      </c>
      <c r="D147" s="156" t="s">
        <v>136</v>
      </c>
      <c r="E147" s="125" t="s">
        <v>12</v>
      </c>
      <c r="F147" s="125">
        <v>1</v>
      </c>
      <c r="G147" s="125" t="s">
        <v>102</v>
      </c>
      <c r="H147" s="126">
        <f t="shared" si="23"/>
        <v>24600</v>
      </c>
      <c r="I147" s="127">
        <v>26700</v>
      </c>
      <c r="J147" s="11">
        <v>2918</v>
      </c>
      <c r="K147" s="11">
        <v>14426</v>
      </c>
      <c r="L147" s="11">
        <f t="shared" si="35"/>
        <v>9356</v>
      </c>
      <c r="M147" s="144"/>
      <c r="N147" s="10">
        <f t="shared" si="21"/>
        <v>26700</v>
      </c>
      <c r="O147" s="5">
        <f t="shared" si="22"/>
        <v>0</v>
      </c>
    </row>
    <row r="148" spans="1:15" ht="27" customHeight="1">
      <c r="A148" s="122">
        <f t="shared" si="34"/>
        <v>142</v>
      </c>
      <c r="B148" s="123" t="s">
        <v>99</v>
      </c>
      <c r="C148" s="128" t="s">
        <v>123</v>
      </c>
      <c r="D148" s="156" t="s">
        <v>136</v>
      </c>
      <c r="E148" s="125" t="s">
        <v>13</v>
      </c>
      <c r="F148" s="125">
        <v>1</v>
      </c>
      <c r="G148" s="125" t="s">
        <v>102</v>
      </c>
      <c r="H148" s="126">
        <f t="shared" si="23"/>
        <v>25700</v>
      </c>
      <c r="I148" s="127">
        <v>27900</v>
      </c>
      <c r="J148" s="11">
        <v>3518</v>
      </c>
      <c r="K148" s="11">
        <v>14691</v>
      </c>
      <c r="L148" s="11">
        <f t="shared" si="35"/>
        <v>9691</v>
      </c>
      <c r="M148" s="144"/>
      <c r="N148" s="10">
        <f t="shared" si="21"/>
        <v>27900</v>
      </c>
      <c r="O148" s="5">
        <f t="shared" si="22"/>
        <v>0</v>
      </c>
    </row>
    <row r="149" spans="1:15" ht="27" customHeight="1">
      <c r="A149" s="122">
        <f t="shared" si="34"/>
        <v>143</v>
      </c>
      <c r="B149" s="123" t="s">
        <v>99</v>
      </c>
      <c r="C149" s="128" t="s">
        <v>123</v>
      </c>
      <c r="D149" s="156" t="s">
        <v>136</v>
      </c>
      <c r="E149" s="125" t="s">
        <v>14</v>
      </c>
      <c r="F149" s="125">
        <v>1</v>
      </c>
      <c r="G149" s="125" t="s">
        <v>102</v>
      </c>
      <c r="H149" s="126">
        <f t="shared" si="23"/>
        <v>26700</v>
      </c>
      <c r="I149" s="127">
        <v>29000</v>
      </c>
      <c r="J149" s="11">
        <v>4418</v>
      </c>
      <c r="K149" s="11">
        <v>14788</v>
      </c>
      <c r="L149" s="11">
        <f t="shared" si="35"/>
        <v>9794</v>
      </c>
      <c r="M149" s="144"/>
      <c r="N149" s="10">
        <f t="shared" si="21"/>
        <v>29000</v>
      </c>
      <c r="O149" s="5">
        <f t="shared" si="22"/>
        <v>0</v>
      </c>
    </row>
    <row r="150" spans="1:15" ht="27" customHeight="1">
      <c r="A150" s="122">
        <f>A149+1</f>
        <v>144</v>
      </c>
      <c r="B150" s="123" t="s">
        <v>99</v>
      </c>
      <c r="C150" s="128" t="s">
        <v>123</v>
      </c>
      <c r="D150" s="156" t="s">
        <v>136</v>
      </c>
      <c r="E150" s="125" t="s">
        <v>15</v>
      </c>
      <c r="F150" s="125">
        <v>1</v>
      </c>
      <c r="G150" s="125" t="s">
        <v>102</v>
      </c>
      <c r="H150" s="126">
        <f t="shared" si="23"/>
        <v>29000</v>
      </c>
      <c r="I150" s="127">
        <v>31500</v>
      </c>
      <c r="J150" s="11">
        <v>5718</v>
      </c>
      <c r="K150" s="11">
        <v>15265</v>
      </c>
      <c r="L150" s="11">
        <f t="shared" si="35"/>
        <v>10517</v>
      </c>
      <c r="M150" s="144"/>
      <c r="N150" s="10">
        <f t="shared" si="21"/>
        <v>31500</v>
      </c>
      <c r="O150" s="5">
        <f t="shared" si="22"/>
        <v>0</v>
      </c>
    </row>
    <row r="151" spans="1:15" ht="27" customHeight="1">
      <c r="A151" s="114">
        <f>A150+1</f>
        <v>145</v>
      </c>
      <c r="B151" s="129" t="s">
        <v>99</v>
      </c>
      <c r="C151" s="133" t="s">
        <v>123</v>
      </c>
      <c r="D151" s="176" t="s">
        <v>136</v>
      </c>
      <c r="E151" s="130" t="s">
        <v>16</v>
      </c>
      <c r="F151" s="130">
        <v>1</v>
      </c>
      <c r="G151" s="130" t="s">
        <v>102</v>
      </c>
      <c r="H151" s="131">
        <f t="shared" si="23"/>
        <v>31700</v>
      </c>
      <c r="I151" s="132">
        <v>34500</v>
      </c>
      <c r="J151" s="12">
        <v>7918</v>
      </c>
      <c r="K151" s="12">
        <v>15409</v>
      </c>
      <c r="L151" s="12">
        <f t="shared" si="35"/>
        <v>11173</v>
      </c>
      <c r="M151" s="145"/>
      <c r="N151" s="10">
        <f t="shared" si="21"/>
        <v>34500</v>
      </c>
      <c r="O151" s="5">
        <f t="shared" si="22"/>
        <v>0</v>
      </c>
    </row>
    <row r="152" spans="1:15" ht="26.1" customHeight="1">
      <c r="A152" s="196">
        <f>A151+1</f>
        <v>146</v>
      </c>
      <c r="B152" s="196" t="s">
        <v>99</v>
      </c>
      <c r="C152" s="197" t="s">
        <v>153</v>
      </c>
      <c r="D152" s="157" t="s">
        <v>136</v>
      </c>
      <c r="E152" s="158" t="s">
        <v>145</v>
      </c>
      <c r="F152" s="158">
        <v>1</v>
      </c>
      <c r="G152" s="158" t="s">
        <v>102</v>
      </c>
      <c r="H152" s="159">
        <f t="shared" si="23"/>
        <v>22700</v>
      </c>
      <c r="I152" s="160">
        <v>24700</v>
      </c>
      <c r="J152" s="14">
        <v>2677</v>
      </c>
      <c r="K152" s="14">
        <v>13435</v>
      </c>
      <c r="L152" s="14">
        <f t="shared" ref="L152:L170" si="36">I152-J152-K152</f>
        <v>8588</v>
      </c>
      <c r="M152" s="161"/>
      <c r="N152" s="10">
        <f t="shared" si="21"/>
        <v>24700</v>
      </c>
      <c r="O152" s="5">
        <f t="shared" si="22"/>
        <v>0</v>
      </c>
    </row>
    <row r="153" spans="1:15" ht="26.1" customHeight="1">
      <c r="A153" s="117">
        <f t="shared" ref="A153:A169" si="37">A152+1</f>
        <v>147</v>
      </c>
      <c r="B153" s="117" t="s">
        <v>99</v>
      </c>
      <c r="C153" s="121" t="str">
        <f>C152</f>
        <v>아스콘포장</v>
      </c>
      <c r="D153" s="155" t="s">
        <v>136</v>
      </c>
      <c r="E153" s="118" t="s">
        <v>12</v>
      </c>
      <c r="F153" s="118">
        <v>1</v>
      </c>
      <c r="G153" s="118" t="s">
        <v>102</v>
      </c>
      <c r="H153" s="119">
        <f t="shared" ref="H153:H171" si="38">ROUND(I153*92%,-2)</f>
        <v>23000</v>
      </c>
      <c r="I153" s="120">
        <v>25000</v>
      </c>
      <c r="J153" s="13">
        <v>2877</v>
      </c>
      <c r="K153" s="13">
        <v>13487</v>
      </c>
      <c r="L153" s="13">
        <f t="shared" si="36"/>
        <v>8636</v>
      </c>
      <c r="M153" s="80"/>
      <c r="N153" s="10">
        <f t="shared" si="21"/>
        <v>25000</v>
      </c>
      <c r="O153" s="5">
        <f t="shared" si="22"/>
        <v>0</v>
      </c>
    </row>
    <row r="154" spans="1:15" ht="26.1" customHeight="1">
      <c r="A154" s="123">
        <f t="shared" si="37"/>
        <v>148</v>
      </c>
      <c r="B154" s="123" t="s">
        <v>99</v>
      </c>
      <c r="C154" s="128" t="str">
        <f>C153</f>
        <v>아스콘포장</v>
      </c>
      <c r="D154" s="156" t="s">
        <v>136</v>
      </c>
      <c r="E154" s="125" t="s">
        <v>13</v>
      </c>
      <c r="F154" s="125">
        <v>1</v>
      </c>
      <c r="G154" s="125" t="s">
        <v>102</v>
      </c>
      <c r="H154" s="126">
        <f t="shared" si="38"/>
        <v>24300</v>
      </c>
      <c r="I154" s="127">
        <v>26400</v>
      </c>
      <c r="J154" s="11">
        <v>3477</v>
      </c>
      <c r="K154" s="11">
        <v>13752</v>
      </c>
      <c r="L154" s="11">
        <f t="shared" si="36"/>
        <v>9171</v>
      </c>
      <c r="M154" s="144"/>
      <c r="N154" s="10">
        <f t="shared" si="21"/>
        <v>26400</v>
      </c>
      <c r="O154" s="5">
        <f t="shared" si="22"/>
        <v>0</v>
      </c>
    </row>
    <row r="155" spans="1:15" ht="26.1" customHeight="1">
      <c r="A155" s="123">
        <f t="shared" si="37"/>
        <v>149</v>
      </c>
      <c r="B155" s="123" t="s">
        <v>99</v>
      </c>
      <c r="C155" s="128" t="str">
        <f>C154</f>
        <v>아스콘포장</v>
      </c>
      <c r="D155" s="156" t="s">
        <v>136</v>
      </c>
      <c r="E155" s="125" t="s">
        <v>14</v>
      </c>
      <c r="F155" s="125">
        <v>1</v>
      </c>
      <c r="G155" s="125" t="s">
        <v>102</v>
      </c>
      <c r="H155" s="126">
        <f t="shared" si="38"/>
        <v>25300</v>
      </c>
      <c r="I155" s="127">
        <v>27500</v>
      </c>
      <c r="J155" s="11">
        <v>4377</v>
      </c>
      <c r="K155" s="11">
        <v>13849</v>
      </c>
      <c r="L155" s="11">
        <f t="shared" si="36"/>
        <v>9274</v>
      </c>
      <c r="M155" s="144"/>
      <c r="N155" s="10">
        <f t="shared" ref="N155:N185" si="39">L155+K155+J155</f>
        <v>27500</v>
      </c>
      <c r="O155" s="5">
        <f t="shared" ref="O155:O187" si="40">N155-I155</f>
        <v>0</v>
      </c>
    </row>
    <row r="156" spans="1:15" ht="26.1" customHeight="1">
      <c r="A156" s="123">
        <f t="shared" si="37"/>
        <v>150</v>
      </c>
      <c r="B156" s="123" t="s">
        <v>99</v>
      </c>
      <c r="C156" s="128" t="str">
        <f>C155</f>
        <v>아스콘포장</v>
      </c>
      <c r="D156" s="156" t="s">
        <v>136</v>
      </c>
      <c r="E156" s="125" t="s">
        <v>15</v>
      </c>
      <c r="F156" s="125">
        <v>1</v>
      </c>
      <c r="G156" s="125" t="s">
        <v>102</v>
      </c>
      <c r="H156" s="126">
        <f t="shared" si="38"/>
        <v>27600</v>
      </c>
      <c r="I156" s="127">
        <v>30000</v>
      </c>
      <c r="J156" s="11">
        <v>5677</v>
      </c>
      <c r="K156" s="11">
        <v>14326</v>
      </c>
      <c r="L156" s="11">
        <f t="shared" si="36"/>
        <v>9997</v>
      </c>
      <c r="M156" s="144"/>
      <c r="N156" s="10">
        <f t="shared" si="39"/>
        <v>30000</v>
      </c>
      <c r="O156" s="5">
        <f t="shared" si="40"/>
        <v>0</v>
      </c>
    </row>
    <row r="157" spans="1:15" ht="26.1" customHeight="1">
      <c r="A157" s="129">
        <f t="shared" si="37"/>
        <v>151</v>
      </c>
      <c r="B157" s="129" t="s">
        <v>99</v>
      </c>
      <c r="C157" s="133" t="str">
        <f>C156</f>
        <v>아스콘포장</v>
      </c>
      <c r="D157" s="176" t="s">
        <v>136</v>
      </c>
      <c r="E157" s="130" t="s">
        <v>16</v>
      </c>
      <c r="F157" s="130">
        <v>1</v>
      </c>
      <c r="G157" s="130" t="s">
        <v>102</v>
      </c>
      <c r="H157" s="131">
        <f t="shared" si="38"/>
        <v>30400</v>
      </c>
      <c r="I157" s="132">
        <v>33000</v>
      </c>
      <c r="J157" s="12">
        <v>7877</v>
      </c>
      <c r="K157" s="12">
        <v>14470</v>
      </c>
      <c r="L157" s="12">
        <f t="shared" si="36"/>
        <v>10653</v>
      </c>
      <c r="M157" s="145"/>
      <c r="N157" s="10">
        <f t="shared" si="39"/>
        <v>33000</v>
      </c>
      <c r="O157" s="5">
        <f t="shared" si="40"/>
        <v>0</v>
      </c>
    </row>
    <row r="158" spans="1:15" ht="26.1" customHeight="1">
      <c r="A158" s="79">
        <f>A157+1</f>
        <v>152</v>
      </c>
      <c r="B158" s="463" t="s">
        <v>99</v>
      </c>
      <c r="C158" s="429"/>
      <c r="D158" s="136" t="s">
        <v>137</v>
      </c>
      <c r="E158" s="118" t="s">
        <v>145</v>
      </c>
      <c r="F158" s="118">
        <v>1</v>
      </c>
      <c r="G158" s="118" t="s">
        <v>102</v>
      </c>
      <c r="H158" s="119">
        <f t="shared" si="38"/>
        <v>3900</v>
      </c>
      <c r="I158" s="120">
        <v>4200</v>
      </c>
      <c r="J158" s="13">
        <v>2106</v>
      </c>
      <c r="K158" s="13">
        <v>952</v>
      </c>
      <c r="L158" s="13">
        <f t="shared" si="36"/>
        <v>1142</v>
      </c>
      <c r="M158" s="80"/>
      <c r="N158" s="10">
        <f t="shared" si="39"/>
        <v>4200</v>
      </c>
      <c r="O158" s="5">
        <f t="shared" si="40"/>
        <v>0</v>
      </c>
    </row>
    <row r="159" spans="1:15" ht="26.1" customHeight="1">
      <c r="A159" s="122">
        <f t="shared" si="37"/>
        <v>153</v>
      </c>
      <c r="B159" s="430" t="s">
        <v>99</v>
      </c>
      <c r="C159" s="431"/>
      <c r="D159" s="142" t="s">
        <v>136</v>
      </c>
      <c r="E159" s="125" t="s">
        <v>12</v>
      </c>
      <c r="F159" s="125">
        <v>1</v>
      </c>
      <c r="G159" s="125" t="s">
        <v>102</v>
      </c>
      <c r="H159" s="126">
        <f t="shared" si="38"/>
        <v>4100</v>
      </c>
      <c r="I159" s="127">
        <v>4500</v>
      </c>
      <c r="J159" s="11">
        <v>2306</v>
      </c>
      <c r="K159" s="11">
        <v>1003</v>
      </c>
      <c r="L159" s="11">
        <f t="shared" si="36"/>
        <v>1191</v>
      </c>
      <c r="M159" s="144"/>
      <c r="N159" s="10">
        <f t="shared" si="39"/>
        <v>4500</v>
      </c>
      <c r="O159" s="5">
        <f t="shared" si="40"/>
        <v>0</v>
      </c>
    </row>
    <row r="160" spans="1:15" ht="26.1" customHeight="1">
      <c r="A160" s="122">
        <f t="shared" si="37"/>
        <v>154</v>
      </c>
      <c r="B160" s="430" t="s">
        <v>99</v>
      </c>
      <c r="C160" s="431"/>
      <c r="D160" s="142" t="s">
        <v>136</v>
      </c>
      <c r="E160" s="125" t="s">
        <v>13</v>
      </c>
      <c r="F160" s="125">
        <v>1</v>
      </c>
      <c r="G160" s="125" t="s">
        <v>102</v>
      </c>
      <c r="H160" s="126">
        <f t="shared" si="38"/>
        <v>5200</v>
      </c>
      <c r="I160" s="127">
        <v>5700</v>
      </c>
      <c r="J160" s="11">
        <v>2906</v>
      </c>
      <c r="K160" s="11">
        <v>1268</v>
      </c>
      <c r="L160" s="11">
        <f t="shared" si="36"/>
        <v>1526</v>
      </c>
      <c r="M160" s="144"/>
      <c r="N160" s="10">
        <f t="shared" si="39"/>
        <v>5700</v>
      </c>
      <c r="O160" s="5">
        <f t="shared" si="40"/>
        <v>0</v>
      </c>
    </row>
    <row r="161" spans="1:15" ht="26.1" customHeight="1">
      <c r="A161" s="122">
        <f t="shared" si="37"/>
        <v>155</v>
      </c>
      <c r="B161" s="430" t="s">
        <v>99</v>
      </c>
      <c r="C161" s="431"/>
      <c r="D161" s="142" t="s">
        <v>136</v>
      </c>
      <c r="E161" s="125" t="s">
        <v>14</v>
      </c>
      <c r="F161" s="125">
        <v>1</v>
      </c>
      <c r="G161" s="125" t="s">
        <v>102</v>
      </c>
      <c r="H161" s="126">
        <f t="shared" si="38"/>
        <v>6400</v>
      </c>
      <c r="I161" s="127">
        <v>7000</v>
      </c>
      <c r="J161" s="11">
        <v>3806</v>
      </c>
      <c r="K161" s="11">
        <v>1366</v>
      </c>
      <c r="L161" s="11">
        <f t="shared" si="36"/>
        <v>1828</v>
      </c>
      <c r="M161" s="144"/>
      <c r="N161" s="10">
        <f t="shared" si="39"/>
        <v>7000</v>
      </c>
      <c r="O161" s="5">
        <f t="shared" si="40"/>
        <v>0</v>
      </c>
    </row>
    <row r="162" spans="1:15" ht="26.1" customHeight="1">
      <c r="A162" s="122">
        <f t="shared" si="37"/>
        <v>156</v>
      </c>
      <c r="B162" s="430" t="s">
        <v>99</v>
      </c>
      <c r="C162" s="431"/>
      <c r="D162" s="142" t="s">
        <v>136</v>
      </c>
      <c r="E162" s="125" t="s">
        <v>15</v>
      </c>
      <c r="F162" s="125">
        <v>1</v>
      </c>
      <c r="G162" s="125" t="s">
        <v>102</v>
      </c>
      <c r="H162" s="126">
        <f t="shared" si="38"/>
        <v>8600</v>
      </c>
      <c r="I162" s="127">
        <v>9400</v>
      </c>
      <c r="J162" s="11">
        <v>5106</v>
      </c>
      <c r="K162" s="11">
        <v>1843</v>
      </c>
      <c r="L162" s="11">
        <f t="shared" si="36"/>
        <v>2451</v>
      </c>
      <c r="M162" s="144"/>
      <c r="N162" s="10">
        <f t="shared" si="39"/>
        <v>9400</v>
      </c>
      <c r="O162" s="5">
        <f t="shared" si="40"/>
        <v>0</v>
      </c>
    </row>
    <row r="163" spans="1:15" ht="26.1" customHeight="1">
      <c r="A163" s="114">
        <f t="shared" si="37"/>
        <v>157</v>
      </c>
      <c r="B163" s="436" t="s">
        <v>99</v>
      </c>
      <c r="C163" s="502"/>
      <c r="D163" s="143" t="s">
        <v>136</v>
      </c>
      <c r="E163" s="130" t="s">
        <v>16</v>
      </c>
      <c r="F163" s="130">
        <v>1</v>
      </c>
      <c r="G163" s="130" t="s">
        <v>102</v>
      </c>
      <c r="H163" s="131">
        <f t="shared" si="38"/>
        <v>11400</v>
      </c>
      <c r="I163" s="132">
        <v>12400</v>
      </c>
      <c r="J163" s="12">
        <v>7306</v>
      </c>
      <c r="K163" s="12">
        <v>1987</v>
      </c>
      <c r="L163" s="12">
        <f t="shared" si="36"/>
        <v>3107</v>
      </c>
      <c r="M163" s="145"/>
      <c r="N163" s="10">
        <f t="shared" si="39"/>
        <v>12400</v>
      </c>
      <c r="O163" s="5">
        <f t="shared" si="40"/>
        <v>0</v>
      </c>
    </row>
    <row r="164" spans="1:15" ht="26.1" customHeight="1">
      <c r="A164" s="79">
        <f>A163+1</f>
        <v>158</v>
      </c>
      <c r="B164" s="428" t="s">
        <v>140</v>
      </c>
      <c r="C164" s="429"/>
      <c r="D164" s="136" t="s">
        <v>160</v>
      </c>
      <c r="E164" s="118" t="s">
        <v>145</v>
      </c>
      <c r="F164" s="118">
        <v>1</v>
      </c>
      <c r="G164" s="118" t="s">
        <v>18</v>
      </c>
      <c r="H164" s="119">
        <f t="shared" si="38"/>
        <v>23900</v>
      </c>
      <c r="I164" s="120">
        <v>26000</v>
      </c>
      <c r="J164" s="13"/>
      <c r="K164" s="13">
        <v>17255</v>
      </c>
      <c r="L164" s="13">
        <f t="shared" si="36"/>
        <v>8745</v>
      </c>
      <c r="M164" s="80"/>
      <c r="N164" s="10">
        <f t="shared" si="39"/>
        <v>26000</v>
      </c>
      <c r="O164" s="5">
        <f t="shared" si="40"/>
        <v>0</v>
      </c>
    </row>
    <row r="165" spans="1:15" ht="26.1" customHeight="1">
      <c r="A165" s="122">
        <f t="shared" si="37"/>
        <v>159</v>
      </c>
      <c r="B165" s="450" t="str">
        <f>B164</f>
        <v>PE수도관 접합</v>
      </c>
      <c r="C165" s="431"/>
      <c r="D165" s="142" t="s">
        <v>157</v>
      </c>
      <c r="E165" s="125" t="s">
        <v>12</v>
      </c>
      <c r="F165" s="125">
        <v>1</v>
      </c>
      <c r="G165" s="125" t="str">
        <f t="shared" ref="G165:G171" si="41">G164</f>
        <v>개소</v>
      </c>
      <c r="H165" s="126">
        <f t="shared" si="38"/>
        <v>26500</v>
      </c>
      <c r="I165" s="127">
        <v>28800</v>
      </c>
      <c r="J165" s="11"/>
      <c r="K165" s="11">
        <v>19041</v>
      </c>
      <c r="L165" s="11">
        <f t="shared" si="36"/>
        <v>9759</v>
      </c>
      <c r="M165" s="144"/>
      <c r="N165" s="10">
        <f t="shared" si="39"/>
        <v>28800</v>
      </c>
      <c r="O165" s="5">
        <f t="shared" si="40"/>
        <v>0</v>
      </c>
    </row>
    <row r="166" spans="1:15" ht="26.1" customHeight="1">
      <c r="A166" s="122">
        <f t="shared" si="37"/>
        <v>160</v>
      </c>
      <c r="B166" s="450" t="str">
        <f>B165</f>
        <v>PE수도관 접합</v>
      </c>
      <c r="C166" s="431"/>
      <c r="D166" s="142" t="s">
        <v>157</v>
      </c>
      <c r="E166" s="125" t="s">
        <v>13</v>
      </c>
      <c r="F166" s="125">
        <v>1</v>
      </c>
      <c r="G166" s="125" t="str">
        <f t="shared" si="41"/>
        <v>개소</v>
      </c>
      <c r="H166" s="126">
        <f t="shared" si="38"/>
        <v>37300</v>
      </c>
      <c r="I166" s="127">
        <v>40500</v>
      </c>
      <c r="J166" s="11"/>
      <c r="K166" s="11">
        <v>26776</v>
      </c>
      <c r="L166" s="11">
        <f t="shared" si="36"/>
        <v>13724</v>
      </c>
      <c r="M166" s="144"/>
      <c r="N166" s="10">
        <f t="shared" si="39"/>
        <v>40500</v>
      </c>
      <c r="O166" s="5">
        <f t="shared" si="40"/>
        <v>0</v>
      </c>
    </row>
    <row r="167" spans="1:15" ht="26.1" customHeight="1">
      <c r="A167" s="122">
        <f t="shared" si="37"/>
        <v>161</v>
      </c>
      <c r="B167" s="450" t="str">
        <f>B166</f>
        <v>PE수도관 접합</v>
      </c>
      <c r="C167" s="431"/>
      <c r="D167" s="142" t="s">
        <v>157</v>
      </c>
      <c r="E167" s="125" t="s">
        <v>14</v>
      </c>
      <c r="F167" s="125">
        <v>1</v>
      </c>
      <c r="G167" s="125" t="str">
        <f t="shared" si="41"/>
        <v>개소</v>
      </c>
      <c r="H167" s="126">
        <f t="shared" si="38"/>
        <v>43200</v>
      </c>
      <c r="I167" s="127">
        <v>47000</v>
      </c>
      <c r="J167" s="11"/>
      <c r="K167" s="11">
        <v>31141</v>
      </c>
      <c r="L167" s="11">
        <f t="shared" si="36"/>
        <v>15859</v>
      </c>
      <c r="M167" s="144"/>
      <c r="N167" s="10">
        <f t="shared" si="39"/>
        <v>47000</v>
      </c>
      <c r="O167" s="5">
        <f t="shared" si="40"/>
        <v>0</v>
      </c>
    </row>
    <row r="168" spans="1:15" ht="26.1" customHeight="1">
      <c r="A168" s="122">
        <f t="shared" si="37"/>
        <v>162</v>
      </c>
      <c r="B168" s="450" t="str">
        <f>B167</f>
        <v>PE수도관 접합</v>
      </c>
      <c r="C168" s="431"/>
      <c r="D168" s="142" t="s">
        <v>157</v>
      </c>
      <c r="E168" s="125" t="s">
        <v>15</v>
      </c>
      <c r="F168" s="125">
        <v>1</v>
      </c>
      <c r="G168" s="125" t="str">
        <f t="shared" si="41"/>
        <v>개소</v>
      </c>
      <c r="H168" s="126">
        <f t="shared" si="38"/>
        <v>46900</v>
      </c>
      <c r="I168" s="127">
        <v>51000</v>
      </c>
      <c r="J168" s="11"/>
      <c r="K168" s="11">
        <v>33718</v>
      </c>
      <c r="L168" s="11">
        <f t="shared" si="36"/>
        <v>17282</v>
      </c>
      <c r="M168" s="144"/>
      <c r="N168" s="10">
        <f t="shared" si="39"/>
        <v>51000</v>
      </c>
      <c r="O168" s="5">
        <f t="shared" si="40"/>
        <v>0</v>
      </c>
    </row>
    <row r="169" spans="1:15" ht="26.1" customHeight="1">
      <c r="A169" s="114">
        <f t="shared" si="37"/>
        <v>163</v>
      </c>
      <c r="B169" s="501" t="str">
        <f>B168</f>
        <v>PE수도관 접합</v>
      </c>
      <c r="C169" s="502"/>
      <c r="D169" s="143" t="s">
        <v>157</v>
      </c>
      <c r="E169" s="130" t="s">
        <v>16</v>
      </c>
      <c r="F169" s="130">
        <v>1</v>
      </c>
      <c r="G169" s="130" t="str">
        <f t="shared" si="41"/>
        <v>개소</v>
      </c>
      <c r="H169" s="131">
        <f t="shared" si="38"/>
        <v>57500</v>
      </c>
      <c r="I169" s="132">
        <v>62500</v>
      </c>
      <c r="J169" s="12"/>
      <c r="K169" s="12">
        <v>41453</v>
      </c>
      <c r="L169" s="12">
        <f t="shared" si="36"/>
        <v>21047</v>
      </c>
      <c r="M169" s="145"/>
      <c r="N169" s="10">
        <f t="shared" si="39"/>
        <v>62500</v>
      </c>
      <c r="O169" s="5">
        <f t="shared" si="40"/>
        <v>0</v>
      </c>
    </row>
    <row r="170" spans="1:15" ht="26.1" customHeight="1">
      <c r="A170" s="198">
        <f>A169+1</f>
        <v>164</v>
      </c>
      <c r="B170" s="448" t="s">
        <v>138</v>
      </c>
      <c r="C170" s="449"/>
      <c r="D170" s="199" t="s">
        <v>136</v>
      </c>
      <c r="E170" s="200" t="s">
        <v>224</v>
      </c>
      <c r="F170" s="201">
        <v>1</v>
      </c>
      <c r="G170" s="201" t="str">
        <f t="shared" si="41"/>
        <v>개소</v>
      </c>
      <c r="H170" s="168">
        <f t="shared" si="38"/>
        <v>1200</v>
      </c>
      <c r="I170" s="169">
        <v>1300</v>
      </c>
      <c r="J170" s="170"/>
      <c r="K170" s="170">
        <v>778</v>
      </c>
      <c r="L170" s="170">
        <f t="shared" si="36"/>
        <v>522</v>
      </c>
      <c r="M170" s="171"/>
      <c r="N170" s="10">
        <f t="shared" si="39"/>
        <v>1300</v>
      </c>
      <c r="O170" s="5">
        <f t="shared" si="40"/>
        <v>0</v>
      </c>
    </row>
    <row r="171" spans="1:15" ht="26.1" customHeight="1">
      <c r="A171" s="114">
        <f>A170+1</f>
        <v>165</v>
      </c>
      <c r="B171" s="501" t="s">
        <v>138</v>
      </c>
      <c r="C171" s="502"/>
      <c r="D171" s="143" t="s">
        <v>136</v>
      </c>
      <c r="E171" s="195" t="s">
        <v>225</v>
      </c>
      <c r="F171" s="130">
        <v>1</v>
      </c>
      <c r="G171" s="130" t="str">
        <f t="shared" si="41"/>
        <v>개소</v>
      </c>
      <c r="H171" s="131">
        <f t="shared" si="38"/>
        <v>1600</v>
      </c>
      <c r="I171" s="132">
        <v>1700</v>
      </c>
      <c r="J171" s="12"/>
      <c r="K171" s="12">
        <v>1064</v>
      </c>
      <c r="L171" s="12">
        <f t="shared" ref="L171" si="42">I171-J171-K171</f>
        <v>636</v>
      </c>
      <c r="M171" s="145"/>
      <c r="N171" s="10"/>
      <c r="O171" s="5"/>
    </row>
    <row r="172" spans="1:15" ht="35.1" customHeight="1">
      <c r="A172" s="443" t="s">
        <v>108</v>
      </c>
      <c r="B172" s="444"/>
      <c r="C172" s="444"/>
      <c r="D172" s="444"/>
      <c r="E172" s="444"/>
      <c r="F172" s="444"/>
      <c r="G172" s="444"/>
      <c r="H172" s="444"/>
      <c r="I172" s="444"/>
      <c r="J172" s="444"/>
      <c r="K172" s="444"/>
      <c r="L172" s="444"/>
      <c r="M172" s="445"/>
      <c r="N172" s="10">
        <f t="shared" si="39"/>
        <v>0</v>
      </c>
      <c r="O172" s="5">
        <f t="shared" si="40"/>
        <v>0</v>
      </c>
    </row>
    <row r="173" spans="1:15" ht="24.95" customHeight="1">
      <c r="A173" s="79">
        <f>A171+1</f>
        <v>166</v>
      </c>
      <c r="B173" s="432" t="s">
        <v>217</v>
      </c>
      <c r="C173" s="433"/>
      <c r="D173" s="136" t="s">
        <v>139</v>
      </c>
      <c r="E173" s="118" t="s">
        <v>215</v>
      </c>
      <c r="F173" s="118">
        <v>1</v>
      </c>
      <c r="G173" s="118" t="s">
        <v>102</v>
      </c>
      <c r="H173" s="119">
        <f t="shared" ref="H173:H185" si="43">ROUND(I173*92%,-2)</f>
        <v>6500</v>
      </c>
      <c r="I173" s="120">
        <v>7100</v>
      </c>
      <c r="J173" s="13">
        <v>124</v>
      </c>
      <c r="K173" s="13">
        <v>3446</v>
      </c>
      <c r="L173" s="13">
        <f t="shared" ref="L173:L175" si="44">I173-J173-K173</f>
        <v>3530</v>
      </c>
      <c r="M173" s="80"/>
      <c r="N173" s="10">
        <f t="shared" si="39"/>
        <v>7100</v>
      </c>
      <c r="O173" s="5">
        <f t="shared" si="40"/>
        <v>0</v>
      </c>
    </row>
    <row r="174" spans="1:15" ht="24.95" customHeight="1">
      <c r="A174" s="122">
        <f>A173+1</f>
        <v>167</v>
      </c>
      <c r="B174" s="440" t="s">
        <v>106</v>
      </c>
      <c r="C174" s="441"/>
      <c r="D174" s="430" t="s">
        <v>165</v>
      </c>
      <c r="E174" s="442"/>
      <c r="F174" s="125">
        <v>1</v>
      </c>
      <c r="G174" s="125" t="s">
        <v>102</v>
      </c>
      <c r="H174" s="126">
        <f t="shared" si="43"/>
        <v>43200</v>
      </c>
      <c r="I174" s="127">
        <v>47000</v>
      </c>
      <c r="J174" s="11">
        <v>2380</v>
      </c>
      <c r="K174" s="11">
        <v>10197</v>
      </c>
      <c r="L174" s="11">
        <f t="shared" si="44"/>
        <v>34423</v>
      </c>
      <c r="M174" s="144"/>
      <c r="N174" s="10">
        <f t="shared" si="39"/>
        <v>47000</v>
      </c>
      <c r="O174" s="5">
        <f t="shared" si="40"/>
        <v>0</v>
      </c>
    </row>
    <row r="175" spans="1:15" ht="24.95" customHeight="1">
      <c r="A175" s="122">
        <f t="shared" ref="A175:A185" si="45">A174+1</f>
        <v>168</v>
      </c>
      <c r="B175" s="440" t="s">
        <v>191</v>
      </c>
      <c r="C175" s="441"/>
      <c r="D175" s="430" t="s">
        <v>165</v>
      </c>
      <c r="E175" s="442"/>
      <c r="F175" s="125">
        <v>1</v>
      </c>
      <c r="G175" s="125" t="s">
        <v>102</v>
      </c>
      <c r="H175" s="126">
        <f t="shared" si="43"/>
        <v>50600</v>
      </c>
      <c r="I175" s="127">
        <v>55000</v>
      </c>
      <c r="J175" s="11">
        <v>2485</v>
      </c>
      <c r="K175" s="11">
        <v>10977</v>
      </c>
      <c r="L175" s="11">
        <f t="shared" si="44"/>
        <v>41538</v>
      </c>
      <c r="M175" s="144"/>
      <c r="N175" s="10">
        <f t="shared" si="39"/>
        <v>55000</v>
      </c>
      <c r="O175" s="5">
        <f t="shared" si="40"/>
        <v>0</v>
      </c>
    </row>
    <row r="176" spans="1:15" ht="24.95" customHeight="1">
      <c r="A176" s="114">
        <f t="shared" si="45"/>
        <v>169</v>
      </c>
      <c r="B176" s="434" t="s">
        <v>105</v>
      </c>
      <c r="C176" s="435"/>
      <c r="D176" s="436" t="s">
        <v>165</v>
      </c>
      <c r="E176" s="437"/>
      <c r="F176" s="130">
        <v>1</v>
      </c>
      <c r="G176" s="130" t="s">
        <v>102</v>
      </c>
      <c r="H176" s="131">
        <f t="shared" si="43"/>
        <v>27600</v>
      </c>
      <c r="I176" s="132">
        <v>30000</v>
      </c>
      <c r="J176" s="12">
        <v>1543</v>
      </c>
      <c r="K176" s="12">
        <v>5100</v>
      </c>
      <c r="L176" s="12">
        <f t="shared" ref="L176" si="46">I176-J176-K176</f>
        <v>23357</v>
      </c>
      <c r="M176" s="145"/>
      <c r="N176" s="10">
        <f t="shared" si="39"/>
        <v>30000</v>
      </c>
      <c r="O176" s="5">
        <f t="shared" si="40"/>
        <v>0</v>
      </c>
    </row>
    <row r="177" spans="1:15" ht="24.95" customHeight="1">
      <c r="A177" s="79">
        <f t="shared" si="45"/>
        <v>170</v>
      </c>
      <c r="B177" s="432" t="s">
        <v>216</v>
      </c>
      <c r="C177" s="433"/>
      <c r="D177" s="136" t="s">
        <v>139</v>
      </c>
      <c r="E177" s="118" t="s">
        <v>215</v>
      </c>
      <c r="F177" s="118">
        <v>1</v>
      </c>
      <c r="G177" s="118" t="s">
        <v>102</v>
      </c>
      <c r="H177" s="119">
        <f t="shared" ref="H177" si="47">ROUND(I177*92%,-2)</f>
        <v>18900</v>
      </c>
      <c r="I177" s="120">
        <v>20500</v>
      </c>
      <c r="J177" s="13">
        <v>5044</v>
      </c>
      <c r="K177" s="13">
        <v>8786</v>
      </c>
      <c r="L177" s="13">
        <f t="shared" ref="L177" si="48">I177-J177-K177</f>
        <v>6670</v>
      </c>
      <c r="M177" s="80"/>
      <c r="N177" s="10"/>
      <c r="O177" s="5"/>
    </row>
    <row r="178" spans="1:15" ht="24.95" customHeight="1">
      <c r="A178" s="122">
        <f t="shared" si="45"/>
        <v>171</v>
      </c>
      <c r="B178" s="440" t="s">
        <v>104</v>
      </c>
      <c r="C178" s="441"/>
      <c r="D178" s="430" t="s">
        <v>210</v>
      </c>
      <c r="E178" s="442"/>
      <c r="F178" s="125">
        <v>1</v>
      </c>
      <c r="G178" s="125" t="s">
        <v>102</v>
      </c>
      <c r="H178" s="126">
        <f t="shared" si="43"/>
        <v>127900</v>
      </c>
      <c r="I178" s="127">
        <v>139000</v>
      </c>
      <c r="J178" s="11">
        <v>23810</v>
      </c>
      <c r="K178" s="11">
        <v>61296</v>
      </c>
      <c r="L178" s="11">
        <v>45894</v>
      </c>
      <c r="M178" s="144"/>
      <c r="N178" s="10">
        <f t="shared" si="39"/>
        <v>131000</v>
      </c>
      <c r="O178" s="5">
        <f t="shared" si="40"/>
        <v>-8000</v>
      </c>
    </row>
    <row r="179" spans="1:15" ht="24.95" customHeight="1">
      <c r="A179" s="122">
        <f t="shared" si="45"/>
        <v>172</v>
      </c>
      <c r="B179" s="440" t="s">
        <v>207</v>
      </c>
      <c r="C179" s="441"/>
      <c r="D179" s="430" t="s">
        <v>211</v>
      </c>
      <c r="E179" s="442"/>
      <c r="F179" s="125">
        <v>1</v>
      </c>
      <c r="G179" s="125" t="s">
        <v>102</v>
      </c>
      <c r="H179" s="126">
        <f t="shared" si="43"/>
        <v>137100</v>
      </c>
      <c r="I179" s="127">
        <v>149000</v>
      </c>
      <c r="J179" s="11">
        <v>32068</v>
      </c>
      <c r="K179" s="11">
        <v>61296</v>
      </c>
      <c r="L179" s="11">
        <v>47636</v>
      </c>
      <c r="M179" s="144"/>
      <c r="N179" s="10">
        <f t="shared" si="39"/>
        <v>141000</v>
      </c>
      <c r="O179" s="5">
        <f t="shared" si="40"/>
        <v>-8000</v>
      </c>
    </row>
    <row r="180" spans="1:15" ht="24.95" customHeight="1">
      <c r="A180" s="114">
        <f t="shared" si="45"/>
        <v>173</v>
      </c>
      <c r="B180" s="434" t="s">
        <v>119</v>
      </c>
      <c r="C180" s="435"/>
      <c r="D180" s="436" t="s">
        <v>212</v>
      </c>
      <c r="E180" s="437"/>
      <c r="F180" s="130">
        <v>1</v>
      </c>
      <c r="G180" s="130" t="s">
        <v>102</v>
      </c>
      <c r="H180" s="131">
        <f t="shared" si="43"/>
        <v>135200</v>
      </c>
      <c r="I180" s="132">
        <v>147000</v>
      </c>
      <c r="J180" s="12">
        <v>30019</v>
      </c>
      <c r="K180" s="12">
        <v>61296</v>
      </c>
      <c r="L180" s="12">
        <v>47685</v>
      </c>
      <c r="M180" s="145"/>
      <c r="N180" s="10">
        <f t="shared" si="39"/>
        <v>139000</v>
      </c>
      <c r="O180" s="5">
        <f t="shared" si="40"/>
        <v>-8000</v>
      </c>
    </row>
    <row r="181" spans="1:15" ht="24.95" customHeight="1">
      <c r="A181" s="79">
        <f t="shared" si="45"/>
        <v>174</v>
      </c>
      <c r="B181" s="432" t="s">
        <v>205</v>
      </c>
      <c r="C181" s="433"/>
      <c r="D181" s="136" t="s">
        <v>132</v>
      </c>
      <c r="E181" s="118" t="s">
        <v>218</v>
      </c>
      <c r="F181" s="118">
        <v>1</v>
      </c>
      <c r="G181" s="118" t="s">
        <v>102</v>
      </c>
      <c r="H181" s="119">
        <f t="shared" si="43"/>
        <v>25800</v>
      </c>
      <c r="I181" s="120">
        <v>28000</v>
      </c>
      <c r="J181" s="13">
        <v>5168</v>
      </c>
      <c r="K181" s="13">
        <v>12232</v>
      </c>
      <c r="L181" s="13">
        <f t="shared" ref="L181:L185" si="49">I181-J181-K181</f>
        <v>10600</v>
      </c>
      <c r="M181" s="80"/>
      <c r="N181" s="10">
        <f t="shared" si="39"/>
        <v>28000</v>
      </c>
      <c r="O181" s="5">
        <f t="shared" si="40"/>
        <v>0</v>
      </c>
    </row>
    <row r="182" spans="1:15" ht="24.95" customHeight="1">
      <c r="A182" s="122">
        <f t="shared" si="45"/>
        <v>175</v>
      </c>
      <c r="B182" s="440" t="s">
        <v>107</v>
      </c>
      <c r="C182" s="441"/>
      <c r="D182" s="142" t="s">
        <v>132</v>
      </c>
      <c r="E182" s="125" t="s">
        <v>213</v>
      </c>
      <c r="F182" s="125">
        <v>1</v>
      </c>
      <c r="G182" s="125" t="s">
        <v>102</v>
      </c>
      <c r="H182" s="126">
        <f t="shared" si="43"/>
        <v>171100</v>
      </c>
      <c r="I182" s="127">
        <v>186000</v>
      </c>
      <c r="J182" s="11">
        <v>26190</v>
      </c>
      <c r="K182" s="11">
        <v>71494</v>
      </c>
      <c r="L182" s="11">
        <v>80316</v>
      </c>
      <c r="M182" s="144"/>
      <c r="N182" s="10">
        <f t="shared" si="39"/>
        <v>178000</v>
      </c>
      <c r="O182" s="5">
        <f t="shared" si="40"/>
        <v>-8000</v>
      </c>
    </row>
    <row r="183" spans="1:15" ht="24.95" customHeight="1">
      <c r="A183" s="122">
        <f t="shared" si="45"/>
        <v>176</v>
      </c>
      <c r="B183" s="440" t="s">
        <v>214</v>
      </c>
      <c r="C183" s="441"/>
      <c r="D183" s="142" t="s">
        <v>132</v>
      </c>
      <c r="E183" s="125" t="s">
        <v>213</v>
      </c>
      <c r="F183" s="125">
        <v>1</v>
      </c>
      <c r="G183" s="125" t="s">
        <v>102</v>
      </c>
      <c r="H183" s="126">
        <f t="shared" si="43"/>
        <v>187700</v>
      </c>
      <c r="I183" s="127">
        <v>204000</v>
      </c>
      <c r="J183" s="11">
        <v>34553</v>
      </c>
      <c r="K183" s="11">
        <v>72274</v>
      </c>
      <c r="L183" s="11">
        <v>89673</v>
      </c>
      <c r="M183" s="144"/>
      <c r="N183" s="10">
        <f t="shared" si="39"/>
        <v>196500</v>
      </c>
      <c r="O183" s="5">
        <f t="shared" si="40"/>
        <v>-7500</v>
      </c>
    </row>
    <row r="184" spans="1:15" ht="24.95" customHeight="1">
      <c r="A184" s="114">
        <f t="shared" si="45"/>
        <v>177</v>
      </c>
      <c r="B184" s="434" t="s">
        <v>154</v>
      </c>
      <c r="C184" s="435"/>
      <c r="D184" s="143" t="s">
        <v>132</v>
      </c>
      <c r="E184" s="130" t="s">
        <v>213</v>
      </c>
      <c r="F184" s="130">
        <v>1</v>
      </c>
      <c r="G184" s="130" t="s">
        <v>120</v>
      </c>
      <c r="H184" s="131">
        <f t="shared" si="43"/>
        <v>162800</v>
      </c>
      <c r="I184" s="132">
        <v>177000</v>
      </c>
      <c r="J184" s="12">
        <v>31562</v>
      </c>
      <c r="K184" s="12">
        <v>66397</v>
      </c>
      <c r="L184" s="12">
        <v>71041</v>
      </c>
      <c r="M184" s="145"/>
      <c r="N184" s="10">
        <f t="shared" si="39"/>
        <v>169000</v>
      </c>
      <c r="O184" s="5">
        <f t="shared" si="40"/>
        <v>-8000</v>
      </c>
    </row>
    <row r="185" spans="1:15" ht="24.95" customHeight="1">
      <c r="A185" s="177">
        <f t="shared" si="45"/>
        <v>178</v>
      </c>
      <c r="B185" s="461" t="s">
        <v>166</v>
      </c>
      <c r="C185" s="462"/>
      <c r="D185" s="499" t="s">
        <v>149</v>
      </c>
      <c r="E185" s="500"/>
      <c r="F185" s="178">
        <v>1</v>
      </c>
      <c r="G185" s="178" t="s">
        <v>18</v>
      </c>
      <c r="H185" s="172">
        <f t="shared" si="43"/>
        <v>27100</v>
      </c>
      <c r="I185" s="173">
        <v>29500</v>
      </c>
      <c r="J185" s="174">
        <v>7379</v>
      </c>
      <c r="K185" s="174">
        <v>12551</v>
      </c>
      <c r="L185" s="174">
        <f t="shared" si="49"/>
        <v>9570</v>
      </c>
      <c r="M185" s="175"/>
      <c r="N185" s="10">
        <f t="shared" si="39"/>
        <v>29500</v>
      </c>
      <c r="O185" s="5">
        <f t="shared" si="40"/>
        <v>0</v>
      </c>
    </row>
    <row r="186" spans="1:15" ht="24.95" customHeight="1">
      <c r="O186" s="5">
        <f t="shared" si="40"/>
        <v>0</v>
      </c>
    </row>
    <row r="187" spans="1:15" ht="24.95" customHeight="1">
      <c r="O187" s="5">
        <f t="shared" si="40"/>
        <v>0</v>
      </c>
    </row>
    <row r="188" spans="1:15" ht="30" customHeight="1">
      <c r="I188" s="8"/>
    </row>
    <row r="189" spans="1:15" ht="30" customHeight="1">
      <c r="I189" s="8"/>
    </row>
    <row r="190" spans="1:15" ht="30" customHeight="1"/>
    <row r="191" spans="1:15" ht="24.95" customHeight="1"/>
    <row r="192" spans="1:15" ht="24.95" customHeight="1"/>
    <row r="193" ht="24.95" customHeight="1"/>
    <row r="194" ht="24.95" customHeight="1"/>
    <row r="195" ht="24.95" customHeight="1"/>
    <row r="196" ht="24.95" customHeight="1"/>
    <row r="197" ht="24.95" customHeight="1"/>
    <row r="198" ht="24.95" customHeight="1"/>
    <row r="199" ht="24.95" customHeight="1"/>
    <row r="200" ht="24.95" customHeight="1"/>
    <row r="201" ht="24.95" customHeight="1"/>
    <row r="202" ht="24.95" customHeight="1"/>
    <row r="203" ht="24.95" customHeight="1"/>
    <row r="204" ht="24.95" customHeight="1"/>
    <row r="205" ht="24.95" customHeight="1"/>
    <row r="206" ht="24.95" customHeight="1"/>
    <row r="207" ht="24.95" customHeight="1"/>
    <row r="208" ht="24.95" customHeight="1"/>
    <row r="209" ht="24.95" customHeight="1"/>
    <row r="210" ht="24.95" customHeight="1"/>
    <row r="211" ht="24.95" customHeight="1"/>
    <row r="212" ht="24.95" customHeight="1"/>
    <row r="213" ht="24.95" customHeight="1"/>
    <row r="214" ht="24.95" customHeight="1"/>
    <row r="215" ht="24.95" customHeight="1"/>
    <row r="216" ht="24.95" customHeight="1"/>
    <row r="217" ht="24.95" customHeight="1"/>
    <row r="218" ht="24.95" customHeight="1"/>
    <row r="219" ht="24.95" customHeight="1"/>
    <row r="220" ht="24.95" customHeight="1"/>
    <row r="221" ht="24.95" customHeight="1"/>
    <row r="222" ht="24.95" customHeight="1"/>
    <row r="223" ht="24.95" customHeight="1"/>
    <row r="224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</sheetData>
  <mergeCells count="176">
    <mergeCell ref="B183:C183"/>
    <mergeCell ref="B182:C182"/>
    <mergeCell ref="B179:C179"/>
    <mergeCell ref="B123:C123"/>
    <mergeCell ref="B106:C106"/>
    <mergeCell ref="B169:C169"/>
    <mergeCell ref="B108:C108"/>
    <mergeCell ref="B166:C166"/>
    <mergeCell ref="B121:C121"/>
    <mergeCell ref="B162:C162"/>
    <mergeCell ref="B163:C163"/>
    <mergeCell ref="B122:C122"/>
    <mergeCell ref="B109:C109"/>
    <mergeCell ref="B110:C110"/>
    <mergeCell ref="B111:C111"/>
    <mergeCell ref="B112:C112"/>
    <mergeCell ref="B127:C127"/>
    <mergeCell ref="B171:C171"/>
    <mergeCell ref="B115:C115"/>
    <mergeCell ref="B116:C116"/>
    <mergeCell ref="B117:C117"/>
    <mergeCell ref="B118:C118"/>
    <mergeCell ref="B119:C119"/>
    <mergeCell ref="B120:C120"/>
    <mergeCell ref="D180:E180"/>
    <mergeCell ref="B180:C180"/>
    <mergeCell ref="B181:C181"/>
    <mergeCell ref="D185:E185"/>
    <mergeCell ref="B35:C35"/>
    <mergeCell ref="B24:C24"/>
    <mergeCell ref="B17:C17"/>
    <mergeCell ref="B18:C18"/>
    <mergeCell ref="B19:C19"/>
    <mergeCell ref="B20:C20"/>
    <mergeCell ref="B25:C25"/>
    <mergeCell ref="B26:C26"/>
    <mergeCell ref="B21:C21"/>
    <mergeCell ref="B76:C76"/>
    <mergeCell ref="B85:C85"/>
    <mergeCell ref="B74:C74"/>
    <mergeCell ref="B78:C78"/>
    <mergeCell ref="B79:C79"/>
    <mergeCell ref="B98:C98"/>
    <mergeCell ref="B94:C94"/>
    <mergeCell ref="B107:C107"/>
    <mergeCell ref="B22:C22"/>
    <mergeCell ref="B82:C82"/>
    <mergeCell ref="B81:C81"/>
    <mergeCell ref="M1:M2"/>
    <mergeCell ref="A16:M16"/>
    <mergeCell ref="A1:A2"/>
    <mergeCell ref="B1:C2"/>
    <mergeCell ref="F1:F2"/>
    <mergeCell ref="G1:G2"/>
    <mergeCell ref="I1:I2"/>
    <mergeCell ref="D1:E2"/>
    <mergeCell ref="A3:M3"/>
    <mergeCell ref="J1:J2"/>
    <mergeCell ref="K1:K2"/>
    <mergeCell ref="L1:L2"/>
    <mergeCell ref="B4:C4"/>
    <mergeCell ref="B5:C5"/>
    <mergeCell ref="B6:C6"/>
    <mergeCell ref="B7:C7"/>
    <mergeCell ref="B8:C8"/>
    <mergeCell ref="B9:C9"/>
    <mergeCell ref="D10:E10"/>
    <mergeCell ref="D11:E11"/>
    <mergeCell ref="D12:E12"/>
    <mergeCell ref="D13:E13"/>
    <mergeCell ref="D15:E15"/>
    <mergeCell ref="D14:E14"/>
    <mergeCell ref="B77:C77"/>
    <mergeCell ref="B83:C83"/>
    <mergeCell ref="B91:C91"/>
    <mergeCell ref="B72:C72"/>
    <mergeCell ref="B89:C89"/>
    <mergeCell ref="B87:C87"/>
    <mergeCell ref="B88:C88"/>
    <mergeCell ref="B75:C75"/>
    <mergeCell ref="B23:C23"/>
    <mergeCell ref="B41:C41"/>
    <mergeCell ref="B42:C42"/>
    <mergeCell ref="B43:C43"/>
    <mergeCell ref="B36:C36"/>
    <mergeCell ref="B27:C27"/>
    <mergeCell ref="B33:C33"/>
    <mergeCell ref="B34:C34"/>
    <mergeCell ref="B28:C28"/>
    <mergeCell ref="B29:C29"/>
    <mergeCell ref="B30:C30"/>
    <mergeCell ref="B31:C31"/>
    <mergeCell ref="B32:C32"/>
    <mergeCell ref="B37:C37"/>
    <mergeCell ref="B38:C38"/>
    <mergeCell ref="B39:C39"/>
    <mergeCell ref="B46:C46"/>
    <mergeCell ref="B47:C47"/>
    <mergeCell ref="B61:C61"/>
    <mergeCell ref="B48:C48"/>
    <mergeCell ref="B52:C52"/>
    <mergeCell ref="B55:C55"/>
    <mergeCell ref="B58:C58"/>
    <mergeCell ref="B57:C57"/>
    <mergeCell ref="B59:C59"/>
    <mergeCell ref="B60:C60"/>
    <mergeCell ref="B53:C53"/>
    <mergeCell ref="B54:C54"/>
    <mergeCell ref="B40:C40"/>
    <mergeCell ref="B51:C51"/>
    <mergeCell ref="B44:C44"/>
    <mergeCell ref="B45:C45"/>
    <mergeCell ref="B49:C49"/>
    <mergeCell ref="B50:C50"/>
    <mergeCell ref="B185:C185"/>
    <mergeCell ref="B158:C158"/>
    <mergeCell ref="B167:C167"/>
    <mergeCell ref="B95:C95"/>
    <mergeCell ref="B96:C96"/>
    <mergeCell ref="B97:C97"/>
    <mergeCell ref="B56:C56"/>
    <mergeCell ref="B63:C63"/>
    <mergeCell ref="B62:C62"/>
    <mergeCell ref="B71:C71"/>
    <mergeCell ref="B64:C64"/>
    <mergeCell ref="B65:C65"/>
    <mergeCell ref="B66:C66"/>
    <mergeCell ref="B67:C67"/>
    <mergeCell ref="B68:C68"/>
    <mergeCell ref="B69:C69"/>
    <mergeCell ref="B70:C70"/>
    <mergeCell ref="B92:C92"/>
    <mergeCell ref="B93:C93"/>
    <mergeCell ref="B84:C84"/>
    <mergeCell ref="B86:C86"/>
    <mergeCell ref="B80:C80"/>
    <mergeCell ref="B73:C73"/>
    <mergeCell ref="B175:C175"/>
    <mergeCell ref="B184:C184"/>
    <mergeCell ref="B170:C170"/>
    <mergeCell ref="B165:C165"/>
    <mergeCell ref="A90:M90"/>
    <mergeCell ref="A133:M133"/>
    <mergeCell ref="B103:C103"/>
    <mergeCell ref="B178:C178"/>
    <mergeCell ref="B99:C99"/>
    <mergeCell ref="D178:E178"/>
    <mergeCell ref="D179:E179"/>
    <mergeCell ref="D175:E175"/>
    <mergeCell ref="B100:C100"/>
    <mergeCell ref="B168:C168"/>
    <mergeCell ref="B101:C101"/>
    <mergeCell ref="B102:C102"/>
    <mergeCell ref="B124:C124"/>
    <mergeCell ref="B125:C125"/>
    <mergeCell ref="B126:C126"/>
    <mergeCell ref="B104:C104"/>
    <mergeCell ref="B105:C105"/>
    <mergeCell ref="B164:C164"/>
    <mergeCell ref="B159:C159"/>
    <mergeCell ref="B160:C160"/>
    <mergeCell ref="B161:C161"/>
    <mergeCell ref="B177:C177"/>
    <mergeCell ref="B176:C176"/>
    <mergeCell ref="D176:E176"/>
    <mergeCell ref="B113:C113"/>
    <mergeCell ref="B114:C114"/>
    <mergeCell ref="B128:C128"/>
    <mergeCell ref="B129:C129"/>
    <mergeCell ref="B130:C130"/>
    <mergeCell ref="B131:C131"/>
    <mergeCell ref="B132:C132"/>
    <mergeCell ref="D174:E174"/>
    <mergeCell ref="A172:M172"/>
    <mergeCell ref="B174:C174"/>
    <mergeCell ref="B173:C173"/>
  </mergeCells>
  <phoneticPr fontId="1" type="noConversion"/>
  <printOptions horizontalCentered="1"/>
  <pageMargins left="0.55118110236220474" right="0.43307086614173229" top="1.1417322834645669" bottom="0.43307086614173229" header="0.62992125984251968" footer="0.31496062992125984"/>
  <pageSetup paperSize="9" scale="85" orientation="landscape" r:id="rId1"/>
  <headerFooter>
    <oddHeader>&amp;C&amp;"문체부 궁체 정자체,보통"&amp;22 &amp;"휴먼엑스포,보통"2023년도 상수도급수공사 &amp;24정액제 고시 단가표 (&amp;P)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4</vt:i4>
      </vt:variant>
    </vt:vector>
  </HeadingPairs>
  <TitlesOfParts>
    <vt:vector size="6" baseType="lpstr">
      <vt:lpstr>총괄92%(PE)</vt:lpstr>
      <vt:lpstr>고시단가(PE)</vt:lpstr>
      <vt:lpstr>'고시단가(PE)'!Print_Area</vt:lpstr>
      <vt:lpstr>'총괄92%(PE)'!Print_Area</vt:lpstr>
      <vt:lpstr>'고시단가(PE)'!Print_Titles</vt:lpstr>
      <vt:lpstr>'총괄92%(PE)'!Print_Titles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신흥측량기술단</dc:creator>
  <cp:lastModifiedBy>USER</cp:lastModifiedBy>
  <cp:lastPrinted>2023-02-10T13:03:27Z</cp:lastPrinted>
  <dcterms:created xsi:type="dcterms:W3CDTF">2014-02-25T11:49:28Z</dcterms:created>
  <dcterms:modified xsi:type="dcterms:W3CDTF">2023-04-11T00:22:38Z</dcterms:modified>
</cp:coreProperties>
</file>